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a56314262368bec/Documents/1 A 2023 AdvantageTechJoe/2023 ats price list for website/"/>
    </mc:Choice>
  </mc:AlternateContent>
  <xr:revisionPtr revIDLastSave="0" documentId="8_{47D90BA2-8A99-4BB6-9688-43BB1A54295B}" xr6:coauthVersionLast="47" xr6:coauthVersionMax="47" xr10:uidLastSave="{00000000-0000-0000-0000-000000000000}"/>
  <bookViews>
    <workbookView xWindow="-120" yWindow="-120" windowWidth="29040" windowHeight="15720" activeTab="1" xr2:uid="{AA784F6D-9181-4DBC-94EC-CF9E98127512}"/>
  </bookViews>
  <sheets>
    <sheet name="Lot 1 Pricing (A.T. Products)" sheetId="2" r:id="rId1"/>
    <sheet name="Lot 2 Pricing (IMS)" sheetId="3" r:id="rId2"/>
    <sheet name="Lot 2 Details (IMS)" sheetId="4" r:id="rId3"/>
  </sheets>
  <definedNames>
    <definedName name="_xlnm._FilterDatabase" localSheetId="0" hidden="1">'Lot 1 Pricing (A.T. Products)'!$B$5:$H$5</definedName>
    <definedName name="_xlnm._FilterDatabase" localSheetId="1" hidden="1">'Lot 2 Pricing (IMS)'!$A$5:$Z$6</definedName>
    <definedName name="_xlnm.Print_Titles" localSheetId="0">'Lot 1 Pricing (A.T. Products)'!$1:$5</definedName>
    <definedName name="_xlnm.Print_Titles" localSheetId="1">'Lot 2 Pricing (IMS)'!$1:$5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0" i="3" l="1"/>
  <c r="H99" i="3"/>
  <c r="H98" i="3"/>
  <c r="H97" i="3"/>
  <c r="H96" i="3"/>
  <c r="C1438" i="4"/>
  <c r="C1420" i="4"/>
  <c r="C1410" i="4"/>
  <c r="C1392" i="4"/>
  <c r="C1365" i="4"/>
  <c r="C1346" i="4"/>
  <c r="C1336" i="4"/>
  <c r="C1318" i="4"/>
  <c r="C1308" i="4"/>
  <c r="C1283" i="4"/>
  <c r="G1454" i="4"/>
  <c r="G1440" i="4"/>
  <c r="G1449" i="4" s="1"/>
  <c r="G1438" i="4"/>
  <c r="G1436" i="4"/>
  <c r="G1422" i="4"/>
  <c r="G1431" i="4" s="1"/>
  <c r="G1420" i="4"/>
  <c r="G1418" i="4"/>
  <c r="G1413" i="4"/>
  <c r="G1414" i="4" s="1"/>
  <c r="G1415" i="4" s="1"/>
  <c r="G1412" i="4"/>
  <c r="G1410" i="4"/>
  <c r="G1408" i="4"/>
  <c r="G1394" i="4"/>
  <c r="G1403" i="4" s="1"/>
  <c r="G1392" i="4"/>
  <c r="G1390" i="4"/>
  <c r="G1389" i="4"/>
  <c r="G1388" i="4"/>
  <c r="G1387" i="4"/>
  <c r="G1386" i="4"/>
  <c r="G1385" i="4"/>
  <c r="G1384" i="4"/>
  <c r="G1383" i="4"/>
  <c r="G1382" i="4"/>
  <c r="G1381" i="4"/>
  <c r="G1367" i="4"/>
  <c r="G1376" i="4" s="1"/>
  <c r="G1365" i="4"/>
  <c r="H95" i="3"/>
  <c r="H85" i="3"/>
  <c r="H86" i="3"/>
  <c r="H87" i="3"/>
  <c r="H88" i="3"/>
  <c r="H89" i="3"/>
  <c r="H90" i="3"/>
  <c r="H91" i="3"/>
  <c r="H92" i="3"/>
  <c r="H93" i="3"/>
  <c r="H94" i="3"/>
  <c r="G1362" i="4"/>
  <c r="G1348" i="4"/>
  <c r="G1357" i="4" s="1"/>
  <c r="G1346" i="4"/>
  <c r="G1344" i="4"/>
  <c r="G1340" i="4"/>
  <c r="G1341" i="4" s="1"/>
  <c r="G1339" i="4"/>
  <c r="G1338" i="4"/>
  <c r="G1336" i="4"/>
  <c r="G1334" i="4"/>
  <c r="G1329" i="4"/>
  <c r="G1320" i="4"/>
  <c r="G1318" i="4"/>
  <c r="G1316" i="4"/>
  <c r="G1310" i="4"/>
  <c r="G1311" i="4" s="1"/>
  <c r="G1308" i="4"/>
  <c r="G1306" i="4"/>
  <c r="G1305" i="4"/>
  <c r="G1304" i="4"/>
  <c r="G1303" i="4"/>
  <c r="G1302" i="4"/>
  <c r="G1301" i="4"/>
  <c r="G1300" i="4"/>
  <c r="G1299" i="4"/>
  <c r="G1285" i="4"/>
  <c r="G1294" i="4" s="1"/>
  <c r="G1283" i="4"/>
  <c r="G1432" i="4" l="1"/>
  <c r="G1433" i="4" s="1"/>
  <c r="G1377" i="4"/>
  <c r="G1378" i="4"/>
  <c r="G1404" i="4"/>
  <c r="G1405" i="4"/>
  <c r="G1450" i="4"/>
  <c r="G1451" i="4" s="1"/>
  <c r="G1312" i="4"/>
  <c r="G1313" i="4" s="1"/>
  <c r="G1358" i="4"/>
  <c r="G1359" i="4"/>
  <c r="G1295" i="4"/>
  <c r="G1296" i="4" s="1"/>
  <c r="G1330" i="4"/>
  <c r="G1331" i="4" s="1"/>
  <c r="H69" i="3" l="1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C1273" i="4"/>
  <c r="C1263" i="4"/>
  <c r="C1253" i="4"/>
  <c r="C1243" i="4"/>
  <c r="C1233" i="4"/>
  <c r="C1223" i="4"/>
  <c r="C1213" i="4"/>
  <c r="C1203" i="4"/>
  <c r="C1193" i="4"/>
  <c r="C1176" i="4"/>
  <c r="C1159" i="4"/>
  <c r="C1142" i="4"/>
  <c r="C1125" i="4"/>
  <c r="C1108" i="4"/>
  <c r="C1091" i="4"/>
  <c r="C1075" i="4"/>
  <c r="C1058" i="4"/>
  <c r="C1038" i="4"/>
  <c r="C1028" i="4"/>
  <c r="C1011" i="4"/>
  <c r="C1001" i="4"/>
  <c r="C978" i="4"/>
  <c r="C968" i="4"/>
  <c r="C952" i="4"/>
  <c r="C942" i="4"/>
  <c r="C925" i="4"/>
  <c r="C915" i="4"/>
  <c r="C905" i="4"/>
  <c r="C895" i="4"/>
  <c r="C881" i="4"/>
  <c r="C871" i="4"/>
  <c r="C857" i="4"/>
  <c r="C847" i="4"/>
  <c r="C830" i="4"/>
  <c r="C820" i="4"/>
  <c r="C806" i="4"/>
  <c r="C796" i="4"/>
  <c r="C779" i="4"/>
  <c r="C769" i="4"/>
  <c r="C752" i="4"/>
  <c r="C742" i="4"/>
  <c r="C720" i="4"/>
  <c r="C710" i="4"/>
  <c r="C681" i="4"/>
  <c r="C671" i="4"/>
  <c r="C659" i="4"/>
  <c r="C648" i="4"/>
  <c r="C636" i="4"/>
  <c r="C625" i="4"/>
  <c r="C610" i="4"/>
  <c r="C592" i="4"/>
  <c r="C574" i="4"/>
  <c r="C556" i="4"/>
  <c r="C538" i="4"/>
  <c r="C520" i="4"/>
  <c r="C503" i="4"/>
  <c r="C493" i="4"/>
  <c r="C468" i="4"/>
  <c r="C458" i="4"/>
  <c r="C426" i="4"/>
  <c r="C416" i="4"/>
  <c r="C396" i="4"/>
  <c r="C384" i="4"/>
  <c r="C361" i="4"/>
  <c r="C351" i="4"/>
  <c r="C339" i="4"/>
  <c r="C329" i="4"/>
  <c r="C316" i="4"/>
  <c r="C306" i="4"/>
  <c r="C292" i="4"/>
  <c r="C282" i="4"/>
  <c r="C268" i="4"/>
  <c r="C246" i="4"/>
  <c r="C258" i="4"/>
  <c r="C236" i="4"/>
  <c r="C220" i="4"/>
  <c r="C210" i="4"/>
  <c r="C186" i="4"/>
  <c r="C176" i="4"/>
  <c r="C146" i="4"/>
  <c r="C119" i="4"/>
  <c r="C91" i="4"/>
  <c r="C48" i="4"/>
  <c r="C28" i="4"/>
  <c r="C7" i="4"/>
  <c r="G1281" i="4"/>
  <c r="G1275" i="4"/>
  <c r="G1276" i="4" s="1"/>
  <c r="G1273" i="4"/>
  <c r="G1271" i="4"/>
  <c r="G1265" i="4"/>
  <c r="G1266" i="4" s="1"/>
  <c r="G1263" i="4"/>
  <c r="G1261" i="4"/>
  <c r="G1255" i="4"/>
  <c r="G1256" i="4" s="1"/>
  <c r="G1253" i="4"/>
  <c r="G1251" i="4"/>
  <c r="G1247" i="4"/>
  <c r="G1248" i="4" s="1"/>
  <c r="G1246" i="4"/>
  <c r="G1245" i="4"/>
  <c r="G1243" i="4"/>
  <c r="G1241" i="4"/>
  <c r="G1236" i="4"/>
  <c r="G1235" i="4"/>
  <c r="G1233" i="4"/>
  <c r="G1231" i="4"/>
  <c r="G1225" i="4"/>
  <c r="G1226" i="4" s="1"/>
  <c r="G1223" i="4"/>
  <c r="G1221" i="4"/>
  <c r="G1215" i="4"/>
  <c r="G1216" i="4" s="1"/>
  <c r="G1213" i="4"/>
  <c r="G1211" i="4"/>
  <c r="G1205" i="4"/>
  <c r="G1206" i="4" s="1"/>
  <c r="G1203" i="4"/>
  <c r="G1201" i="4"/>
  <c r="G1195" i="4"/>
  <c r="G1196" i="4" s="1"/>
  <c r="G1193" i="4"/>
  <c r="G1191" i="4"/>
  <c r="G1185" i="4"/>
  <c r="G1184" i="4"/>
  <c r="G1183" i="4"/>
  <c r="G1182" i="4"/>
  <c r="G1181" i="4"/>
  <c r="G1180" i="4"/>
  <c r="G1179" i="4"/>
  <c r="G1178" i="4"/>
  <c r="G1176" i="4"/>
  <c r="G1174" i="4"/>
  <c r="G1168" i="4"/>
  <c r="G1167" i="4"/>
  <c r="G1166" i="4"/>
  <c r="G1165" i="4"/>
  <c r="G1164" i="4"/>
  <c r="G1163" i="4"/>
  <c r="G1162" i="4"/>
  <c r="G1161" i="4"/>
  <c r="G1159" i="4"/>
  <c r="G1157" i="4"/>
  <c r="G1151" i="4"/>
  <c r="G1150" i="4"/>
  <c r="G1149" i="4"/>
  <c r="G1148" i="4"/>
  <c r="G1147" i="4"/>
  <c r="G1146" i="4"/>
  <c r="G1145" i="4"/>
  <c r="G1144" i="4"/>
  <c r="G1152" i="4" s="1"/>
  <c r="G1142" i="4"/>
  <c r="G1140" i="4"/>
  <c r="G1134" i="4"/>
  <c r="G1133" i="4"/>
  <c r="G1132" i="4"/>
  <c r="G1131" i="4"/>
  <c r="G1130" i="4"/>
  <c r="G1129" i="4"/>
  <c r="G1128" i="4"/>
  <c r="G1127" i="4"/>
  <c r="G1135" i="4" s="1"/>
  <c r="G1125" i="4"/>
  <c r="G1123" i="4"/>
  <c r="G1117" i="4"/>
  <c r="G1116" i="4"/>
  <c r="G1115" i="4"/>
  <c r="G1114" i="4"/>
  <c r="G1113" i="4"/>
  <c r="G1112" i="4"/>
  <c r="G1111" i="4"/>
  <c r="G1110" i="4"/>
  <c r="G1108" i="4"/>
  <c r="G1106" i="4"/>
  <c r="G1100" i="4"/>
  <c r="G1099" i="4"/>
  <c r="G1098" i="4"/>
  <c r="G1097" i="4"/>
  <c r="G1096" i="4"/>
  <c r="G1095" i="4"/>
  <c r="G1094" i="4"/>
  <c r="G1093" i="4"/>
  <c r="G1091" i="4"/>
  <c r="G1089" i="4"/>
  <c r="G1083" i="4"/>
  <c r="G1082" i="4"/>
  <c r="G1081" i="4"/>
  <c r="G1080" i="4"/>
  <c r="G1079" i="4"/>
  <c r="G1078" i="4"/>
  <c r="G1077" i="4"/>
  <c r="G1075" i="4"/>
  <c r="G1073" i="4"/>
  <c r="G1067" i="4"/>
  <c r="G1066" i="4"/>
  <c r="G1065" i="4"/>
  <c r="G1064" i="4"/>
  <c r="G1063" i="4"/>
  <c r="G1062" i="4"/>
  <c r="G1061" i="4"/>
  <c r="G1060" i="4"/>
  <c r="G1058" i="4"/>
  <c r="G1056" i="4"/>
  <c r="G1055" i="4"/>
  <c r="G1054" i="4"/>
  <c r="G1053" i="4"/>
  <c r="G1047" i="4"/>
  <c r="G1046" i="4"/>
  <c r="G1045" i="4"/>
  <c r="G1044" i="4"/>
  <c r="G1043" i="4"/>
  <c r="G1042" i="4"/>
  <c r="G1041" i="4"/>
  <c r="G1040" i="4"/>
  <c r="G1038" i="4"/>
  <c r="G1036" i="4"/>
  <c r="G1030" i="4"/>
  <c r="G1031" i="4" s="1"/>
  <c r="G1032" i="4" s="1"/>
  <c r="G1033" i="4" s="1"/>
  <c r="G1028" i="4"/>
  <c r="G1026" i="4"/>
  <c r="G1020" i="4"/>
  <c r="G1019" i="4"/>
  <c r="G1018" i="4"/>
  <c r="G1017" i="4"/>
  <c r="G1016" i="4"/>
  <c r="G1015" i="4"/>
  <c r="G1014" i="4"/>
  <c r="G1013" i="4"/>
  <c r="G1011" i="4"/>
  <c r="G1009" i="4"/>
  <c r="G1004" i="4"/>
  <c r="G1003" i="4"/>
  <c r="G1001" i="4"/>
  <c r="G999" i="4"/>
  <c r="G998" i="4"/>
  <c r="G997" i="4"/>
  <c r="G996" i="4"/>
  <c r="G995" i="4"/>
  <c r="G994" i="4"/>
  <c r="G993" i="4"/>
  <c r="G987" i="4"/>
  <c r="G986" i="4"/>
  <c r="G985" i="4"/>
  <c r="G984" i="4"/>
  <c r="G983" i="4"/>
  <c r="G982" i="4"/>
  <c r="G981" i="4"/>
  <c r="G980" i="4"/>
  <c r="G978" i="4"/>
  <c r="G976" i="4"/>
  <c r="G970" i="4"/>
  <c r="G971" i="4" s="1"/>
  <c r="G968" i="4"/>
  <c r="G966" i="4"/>
  <c r="G960" i="4"/>
  <c r="G959" i="4"/>
  <c r="G958" i="4"/>
  <c r="G957" i="4"/>
  <c r="G956" i="4"/>
  <c r="G955" i="4"/>
  <c r="G954" i="4"/>
  <c r="G952" i="4"/>
  <c r="G950" i="4"/>
  <c r="G944" i="4"/>
  <c r="G945" i="4" s="1"/>
  <c r="G942" i="4"/>
  <c r="G940" i="4"/>
  <c r="G934" i="4"/>
  <c r="G933" i="4"/>
  <c r="G932" i="4"/>
  <c r="G931" i="4"/>
  <c r="G930" i="4"/>
  <c r="G929" i="4"/>
  <c r="G928" i="4"/>
  <c r="G927" i="4"/>
  <c r="G925" i="4"/>
  <c r="G923" i="4"/>
  <c r="G917" i="4"/>
  <c r="G918" i="4" s="1"/>
  <c r="G915" i="4"/>
  <c r="G913" i="4"/>
  <c r="G907" i="4"/>
  <c r="G908" i="4" s="1"/>
  <c r="G905" i="4"/>
  <c r="G903" i="4"/>
  <c r="G897" i="4"/>
  <c r="G898" i="4" s="1"/>
  <c r="G899" i="4" s="1"/>
  <c r="G900" i="4" s="1"/>
  <c r="G895" i="4"/>
  <c r="G893" i="4"/>
  <c r="G887" i="4"/>
  <c r="G886" i="4"/>
  <c r="G885" i="4"/>
  <c r="G884" i="4"/>
  <c r="G883" i="4"/>
  <c r="G881" i="4"/>
  <c r="G879" i="4"/>
  <c r="G873" i="4"/>
  <c r="G874" i="4" s="1"/>
  <c r="G871" i="4"/>
  <c r="G869" i="4"/>
  <c r="G863" i="4"/>
  <c r="G862" i="4"/>
  <c r="G861" i="4"/>
  <c r="G860" i="4"/>
  <c r="G859" i="4"/>
  <c r="G857" i="4"/>
  <c r="G855" i="4"/>
  <c r="G849" i="4"/>
  <c r="G850" i="4" s="1"/>
  <c r="G847" i="4"/>
  <c r="G845" i="4"/>
  <c r="G839" i="4"/>
  <c r="G838" i="4"/>
  <c r="G837" i="4"/>
  <c r="G836" i="4"/>
  <c r="G835" i="4"/>
  <c r="G834" i="4"/>
  <c r="G833" i="4"/>
  <c r="G832" i="4"/>
  <c r="G830" i="4"/>
  <c r="G828" i="4"/>
  <c r="G822" i="4"/>
  <c r="G823" i="4" s="1"/>
  <c r="G820" i="4"/>
  <c r="G818" i="4"/>
  <c r="G812" i="4"/>
  <c r="G811" i="4"/>
  <c r="G810" i="4"/>
  <c r="G809" i="4"/>
  <c r="G808" i="4"/>
  <c r="G806" i="4"/>
  <c r="G804" i="4"/>
  <c r="G798" i="4"/>
  <c r="G799" i="4" s="1"/>
  <c r="D798" i="4"/>
  <c r="G796" i="4"/>
  <c r="G794" i="4"/>
  <c r="G788" i="4"/>
  <c r="G787" i="4"/>
  <c r="G786" i="4"/>
  <c r="G785" i="4"/>
  <c r="G784" i="4"/>
  <c r="G783" i="4"/>
  <c r="G782" i="4"/>
  <c r="G781" i="4"/>
  <c r="G779" i="4"/>
  <c r="G777" i="4"/>
  <c r="G771" i="4"/>
  <c r="G772" i="4" s="1"/>
  <c r="G769" i="4"/>
  <c r="G767" i="4"/>
  <c r="G761" i="4"/>
  <c r="G760" i="4"/>
  <c r="G759" i="4"/>
  <c r="G758" i="4"/>
  <c r="G757" i="4"/>
  <c r="G756" i="4"/>
  <c r="G755" i="4"/>
  <c r="G754" i="4"/>
  <c r="G752" i="4"/>
  <c r="G750" i="4"/>
  <c r="G744" i="4"/>
  <c r="G745" i="4" s="1"/>
  <c r="G742" i="4"/>
  <c r="G740" i="4"/>
  <c r="G739" i="4"/>
  <c r="G738" i="4"/>
  <c r="G737" i="4"/>
  <c r="G736" i="4"/>
  <c r="G735" i="4"/>
  <c r="G729" i="4"/>
  <c r="G728" i="4"/>
  <c r="G727" i="4"/>
  <c r="G726" i="4"/>
  <c r="G725" i="4"/>
  <c r="G724" i="4"/>
  <c r="G723" i="4"/>
  <c r="G722" i="4"/>
  <c r="G730" i="4" s="1"/>
  <c r="G720" i="4"/>
  <c r="G718" i="4"/>
  <c r="G712" i="4"/>
  <c r="G713" i="4" s="1"/>
  <c r="G710" i="4"/>
  <c r="G708" i="4"/>
  <c r="G707" i="4"/>
  <c r="G706" i="4"/>
  <c r="G705" i="4"/>
  <c r="G704" i="4"/>
  <c r="G703" i="4"/>
  <c r="G702" i="4"/>
  <c r="G701" i="4"/>
  <c r="G700" i="4"/>
  <c r="G699" i="4"/>
  <c r="G698" i="4"/>
  <c r="G697" i="4"/>
  <c r="G696" i="4"/>
  <c r="G690" i="4"/>
  <c r="G689" i="4"/>
  <c r="G688" i="4"/>
  <c r="G687" i="4"/>
  <c r="G686" i="4"/>
  <c r="G685" i="4"/>
  <c r="G684" i="4"/>
  <c r="G683" i="4"/>
  <c r="G681" i="4"/>
  <c r="G673" i="4"/>
  <c r="G674" i="4" s="1"/>
  <c r="G661" i="4"/>
  <c r="G663" i="4" s="1"/>
  <c r="G651" i="4"/>
  <c r="G650" i="4"/>
  <c r="G640" i="4"/>
  <c r="G641" i="4" s="1"/>
  <c r="G642" i="4" s="1"/>
  <c r="G638" i="4"/>
  <c r="G627" i="4"/>
  <c r="G628" i="4" s="1"/>
  <c r="G622" i="4"/>
  <c r="G612" i="4"/>
  <c r="G617" i="4" s="1"/>
  <c r="G608" i="4"/>
  <c r="G594" i="4"/>
  <c r="G603" i="4" s="1"/>
  <c r="G590" i="4"/>
  <c r="G576" i="4"/>
  <c r="G585" i="4" s="1"/>
  <c r="G572" i="4"/>
  <c r="G558" i="4"/>
  <c r="G567" i="4" s="1"/>
  <c r="G554" i="4"/>
  <c r="G548" i="4"/>
  <c r="G547" i="4"/>
  <c r="G546" i="4"/>
  <c r="G545" i="4"/>
  <c r="G544" i="4"/>
  <c r="G543" i="4"/>
  <c r="G542" i="4"/>
  <c r="G541" i="4"/>
  <c r="G540" i="4"/>
  <c r="G536" i="4"/>
  <c r="G530" i="4"/>
  <c r="G529" i="4"/>
  <c r="G528" i="4"/>
  <c r="G527" i="4"/>
  <c r="G526" i="4"/>
  <c r="G525" i="4"/>
  <c r="G524" i="4"/>
  <c r="G523" i="4"/>
  <c r="G522" i="4"/>
  <c r="G518" i="4"/>
  <c r="G512" i="4"/>
  <c r="G511" i="4"/>
  <c r="G510" i="4"/>
  <c r="G509" i="4"/>
  <c r="G508" i="4"/>
  <c r="G507" i="4"/>
  <c r="G506" i="4"/>
  <c r="G505" i="4"/>
  <c r="G513" i="4" s="1"/>
  <c r="G501" i="4"/>
  <c r="G495" i="4"/>
  <c r="G496" i="4" s="1"/>
  <c r="G491" i="4"/>
  <c r="G490" i="4"/>
  <c r="G489" i="4"/>
  <c r="G488" i="4"/>
  <c r="G487" i="4"/>
  <c r="G486" i="4"/>
  <c r="G485" i="4"/>
  <c r="G484" i="4"/>
  <c r="G483" i="4"/>
  <c r="G477" i="4"/>
  <c r="G476" i="4"/>
  <c r="G475" i="4"/>
  <c r="G474" i="4"/>
  <c r="G473" i="4"/>
  <c r="G472" i="4"/>
  <c r="G471" i="4"/>
  <c r="G470" i="4"/>
  <c r="G478" i="4" s="1"/>
  <c r="G466" i="4"/>
  <c r="G460" i="4"/>
  <c r="G461" i="4" s="1"/>
  <c r="G456" i="4"/>
  <c r="G455" i="4"/>
  <c r="G454" i="4"/>
  <c r="G453" i="4"/>
  <c r="G452" i="4"/>
  <c r="G451" i="4"/>
  <c r="G450" i="4"/>
  <c r="G449" i="4"/>
  <c r="G448" i="4"/>
  <c r="G447" i="4"/>
  <c r="G446" i="4"/>
  <c r="G445" i="4"/>
  <c r="G444" i="4"/>
  <c r="G443" i="4"/>
  <c r="G442" i="4"/>
  <c r="G436" i="4"/>
  <c r="G435" i="4"/>
  <c r="G434" i="4"/>
  <c r="G433" i="4"/>
  <c r="G432" i="4"/>
  <c r="G431" i="4"/>
  <c r="G430" i="4"/>
  <c r="G429" i="4"/>
  <c r="G437" i="4" s="1"/>
  <c r="G428" i="4"/>
  <c r="G424" i="4"/>
  <c r="G418" i="4"/>
  <c r="G419" i="4" s="1"/>
  <c r="G420" i="4" s="1"/>
  <c r="G421" i="4" s="1"/>
  <c r="G414" i="4"/>
  <c r="G413" i="4"/>
  <c r="G412" i="4"/>
  <c r="G411" i="4"/>
  <c r="G410" i="4"/>
  <c r="G409" i="4"/>
  <c r="G408" i="4"/>
  <c r="G407" i="4"/>
  <c r="G401" i="4"/>
  <c r="G400" i="4"/>
  <c r="G399" i="4"/>
  <c r="G398" i="4"/>
  <c r="G394" i="4"/>
  <c r="G393" i="4"/>
  <c r="G386" i="4"/>
  <c r="G388" i="4" s="1"/>
  <c r="G382" i="4"/>
  <c r="G381" i="4"/>
  <c r="G380" i="4"/>
  <c r="G379" i="4"/>
  <c r="G378" i="4"/>
  <c r="G377" i="4"/>
  <c r="G376" i="4"/>
  <c r="G375" i="4"/>
  <c r="G374" i="4"/>
  <c r="G373" i="4"/>
  <c r="G372" i="4"/>
  <c r="G371" i="4"/>
  <c r="G370" i="4"/>
  <c r="G364" i="4"/>
  <c r="G363" i="4"/>
  <c r="G359" i="4"/>
  <c r="G354" i="4"/>
  <c r="G355" i="4" s="1"/>
  <c r="G356" i="4" s="1"/>
  <c r="G353" i="4"/>
  <c r="G349" i="4"/>
  <c r="G348" i="4"/>
  <c r="G342" i="4"/>
  <c r="G341" i="4"/>
  <c r="G343" i="4" s="1"/>
  <c r="G337" i="4"/>
  <c r="G332" i="4"/>
  <c r="G331" i="4"/>
  <c r="G327" i="4"/>
  <c r="G326" i="4"/>
  <c r="G325" i="4"/>
  <c r="G319" i="4"/>
  <c r="G318" i="4"/>
  <c r="G320" i="4" s="1"/>
  <c r="G314" i="4"/>
  <c r="G308" i="4"/>
  <c r="G309" i="4" s="1"/>
  <c r="G304" i="4"/>
  <c r="G298" i="4"/>
  <c r="G297" i="4"/>
  <c r="G296" i="4"/>
  <c r="G295" i="4"/>
  <c r="G294" i="4"/>
  <c r="G299" i="4" s="1"/>
  <c r="G290" i="4"/>
  <c r="G284" i="4"/>
  <c r="G285" i="4" s="1"/>
  <c r="G280" i="4"/>
  <c r="G274" i="4"/>
  <c r="G273" i="4"/>
  <c r="G272" i="4"/>
  <c r="G271" i="4"/>
  <c r="G270" i="4"/>
  <c r="G275" i="4" s="1"/>
  <c r="G266" i="4"/>
  <c r="G260" i="4"/>
  <c r="G261" i="4" s="1"/>
  <c r="G256" i="4"/>
  <c r="G255" i="4"/>
  <c r="G254" i="4"/>
  <c r="G248" i="4"/>
  <c r="G249" i="4" s="1"/>
  <c r="G244" i="4"/>
  <c r="G238" i="4"/>
  <c r="G239" i="4" s="1"/>
  <c r="G234" i="4"/>
  <c r="G233" i="4"/>
  <c r="G232" i="4"/>
  <c r="G226" i="4"/>
  <c r="G225" i="4"/>
  <c r="G224" i="4"/>
  <c r="G223" i="4"/>
  <c r="G222" i="4"/>
  <c r="G227" i="4" s="1"/>
  <c r="G218" i="4"/>
  <c r="G212" i="4"/>
  <c r="G213" i="4" s="1"/>
  <c r="G208" i="4"/>
  <c r="G207" i="4"/>
  <c r="G206" i="4"/>
  <c r="G205" i="4"/>
  <c r="G204" i="4"/>
  <c r="G200" i="4"/>
  <c r="G198" i="4"/>
  <c r="G197" i="4"/>
  <c r="G195" i="4"/>
  <c r="G194" i="4"/>
  <c r="G193" i="4"/>
  <c r="G192" i="4"/>
  <c r="G191" i="4"/>
  <c r="G190" i="4"/>
  <c r="G199" i="4" s="1"/>
  <c r="G201" i="4" s="1"/>
  <c r="G189" i="4"/>
  <c r="G188" i="4"/>
  <c r="G186" i="4"/>
  <c r="G184" i="4"/>
  <c r="G178" i="4"/>
  <c r="G179" i="4" s="1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55" i="4"/>
  <c r="G154" i="4"/>
  <c r="G153" i="4"/>
  <c r="G152" i="4"/>
  <c r="G151" i="4"/>
  <c r="G150" i="4"/>
  <c r="G149" i="4"/>
  <c r="G148" i="4"/>
  <c r="G157" i="4" s="1"/>
  <c r="G144" i="4"/>
  <c r="G143" i="4"/>
  <c r="G142" i="4"/>
  <c r="G141" i="4"/>
  <c r="G140" i="4"/>
  <c r="G139" i="4"/>
  <c r="G138" i="4"/>
  <c r="G137" i="4"/>
  <c r="G136" i="4"/>
  <c r="G135" i="4"/>
  <c r="G134" i="4"/>
  <c r="G128" i="4"/>
  <c r="G127" i="4"/>
  <c r="G126" i="4"/>
  <c r="G125" i="4"/>
  <c r="G124" i="4"/>
  <c r="G123" i="4"/>
  <c r="G122" i="4"/>
  <c r="G121" i="4"/>
  <c r="G129" i="4" s="1"/>
  <c r="G117" i="4"/>
  <c r="G116" i="4"/>
  <c r="G115" i="4"/>
  <c r="G114" i="4"/>
  <c r="G113" i="4"/>
  <c r="G112" i="4"/>
  <c r="G111" i="4"/>
  <c r="G110" i="4"/>
  <c r="G109" i="4"/>
  <c r="G108" i="4"/>
  <c r="G107" i="4"/>
  <c r="G106" i="4"/>
  <c r="G100" i="4"/>
  <c r="G99" i="4"/>
  <c r="G98" i="4"/>
  <c r="G97" i="4"/>
  <c r="G96" i="4"/>
  <c r="G95" i="4"/>
  <c r="G94" i="4"/>
  <c r="G93" i="4"/>
  <c r="G101" i="4" s="1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58" i="4"/>
  <c r="G57" i="4"/>
  <c r="G56" i="4"/>
  <c r="G55" i="4"/>
  <c r="G54" i="4"/>
  <c r="G53" i="4"/>
  <c r="G52" i="4"/>
  <c r="G51" i="4"/>
  <c r="G50" i="4"/>
  <c r="G48" i="4"/>
  <c r="G46" i="4"/>
  <c r="G45" i="4"/>
  <c r="G44" i="4"/>
  <c r="G38" i="4"/>
  <c r="G37" i="4"/>
  <c r="G36" i="4"/>
  <c r="G35" i="4"/>
  <c r="G34" i="4"/>
  <c r="G33" i="4"/>
  <c r="G32" i="4"/>
  <c r="G31" i="4"/>
  <c r="G39" i="4" s="1"/>
  <c r="G30" i="4"/>
  <c r="G28" i="4"/>
  <c r="G26" i="4"/>
  <c r="G25" i="4"/>
  <c r="G24" i="4"/>
  <c r="G23" i="4"/>
  <c r="G17" i="4"/>
  <c r="G16" i="4"/>
  <c r="G15" i="4"/>
  <c r="G14" i="4"/>
  <c r="G13" i="4"/>
  <c r="G12" i="4"/>
  <c r="G11" i="4"/>
  <c r="G10" i="4"/>
  <c r="G9" i="4"/>
  <c r="G18" i="4" s="1"/>
  <c r="G7" i="4"/>
  <c r="G1186" i="4" l="1"/>
  <c r="G1169" i="4"/>
  <c r="G1118" i="4"/>
  <c r="G1101" i="4"/>
  <c r="G1084" i="4"/>
  <c r="G1085" i="4" s="1"/>
  <c r="G1086" i="4" s="1"/>
  <c r="G1068" i="4"/>
  <c r="G1048" i="4"/>
  <c r="G1021" i="4"/>
  <c r="G988" i="4"/>
  <c r="G961" i="4"/>
  <c r="G935" i="4"/>
  <c r="G936" i="4" s="1"/>
  <c r="G937" i="4" s="1"/>
  <c r="G888" i="4"/>
  <c r="G864" i="4"/>
  <c r="G865" i="4" s="1"/>
  <c r="G866" i="4" s="1"/>
  <c r="G840" i="4"/>
  <c r="G813" i="4"/>
  <c r="G814" i="4" s="1"/>
  <c r="G815" i="4" s="1"/>
  <c r="G789" i="4"/>
  <c r="G790" i="4" s="1"/>
  <c r="G791" i="4" s="1"/>
  <c r="G762" i="4"/>
  <c r="G763" i="4" s="1"/>
  <c r="G764" i="4" s="1"/>
  <c r="G691" i="4"/>
  <c r="G692" i="4" s="1"/>
  <c r="G693" i="4" s="1"/>
  <c r="G549" i="4"/>
  <c r="G550" i="4" s="1"/>
  <c r="G551" i="4" s="1"/>
  <c r="G531" i="4"/>
  <c r="G532" i="4" s="1"/>
  <c r="G533" i="4" s="1"/>
  <c r="G402" i="4"/>
  <c r="G365" i="4"/>
  <c r="G181" i="4"/>
  <c r="G180" i="4"/>
  <c r="G59" i="4"/>
  <c r="G286" i="4"/>
  <c r="G287" i="4" s="1"/>
  <c r="G344" i="4"/>
  <c r="G345" i="4" s="1"/>
  <c r="G514" i="4"/>
  <c r="G515" i="4" s="1"/>
  <c r="G604" i="4"/>
  <c r="G605" i="4"/>
  <c r="G989" i="4"/>
  <c r="G990" i="4" s="1"/>
  <c r="G1187" i="4"/>
  <c r="G1188" i="4" s="1"/>
  <c r="G228" i="4"/>
  <c r="G229" i="4" s="1"/>
  <c r="G130" i="4"/>
  <c r="G131" i="4" s="1"/>
  <c r="G251" i="4"/>
  <c r="G250" i="4"/>
  <c r="G276" i="4"/>
  <c r="G277" i="4" s="1"/>
  <c r="G389" i="4"/>
  <c r="G390" i="4" s="1"/>
  <c r="G664" i="4"/>
  <c r="G665" i="4" s="1"/>
  <c r="G731" i="4"/>
  <c r="G732" i="4" s="1"/>
  <c r="G773" i="4"/>
  <c r="G774" i="4" s="1"/>
  <c r="G800" i="4"/>
  <c r="G801" i="4" s="1"/>
  <c r="G841" i="4"/>
  <c r="G842" i="4" s="1"/>
  <c r="G1102" i="4"/>
  <c r="G1103" i="4" s="1"/>
  <c r="G60" i="4"/>
  <c r="G61" i="4" s="1"/>
  <c r="G310" i="4"/>
  <c r="G311" i="4" s="1"/>
  <c r="G366" i="4"/>
  <c r="G367" i="4" s="1"/>
  <c r="G909" i="4"/>
  <c r="G910" i="4" s="1"/>
  <c r="G962" i="4"/>
  <c r="G963" i="4" s="1"/>
  <c r="G1153" i="4"/>
  <c r="G1154" i="4" s="1"/>
  <c r="G1267" i="4"/>
  <c r="G1268" i="4" s="1"/>
  <c r="G714" i="4"/>
  <c r="G715" i="4" s="1"/>
  <c r="G889" i="4"/>
  <c r="G890" i="4" s="1"/>
  <c r="G214" i="4"/>
  <c r="G215" i="4" s="1"/>
  <c r="G19" i="4"/>
  <c r="G20" i="4" s="1"/>
  <c r="G40" i="4"/>
  <c r="G41" i="4" s="1"/>
  <c r="G300" i="4"/>
  <c r="G301" i="4" s="1"/>
  <c r="G479" i="4"/>
  <c r="G480" i="4" s="1"/>
  <c r="G675" i="4"/>
  <c r="G676" i="4"/>
  <c r="G1198" i="4"/>
  <c r="G1197" i="4"/>
  <c r="G1217" i="4"/>
  <c r="G1218" i="4" s="1"/>
  <c r="G851" i="4"/>
  <c r="G852" i="4" s="1"/>
  <c r="G972" i="4"/>
  <c r="G973" i="4" s="1"/>
  <c r="G1119" i="4"/>
  <c r="G1120" i="4" s="1"/>
  <c r="G102" i="4"/>
  <c r="G103" i="4" s="1"/>
  <c r="G1069" i="4"/>
  <c r="G1070" i="4" s="1"/>
  <c r="G497" i="4"/>
  <c r="G498" i="4" s="1"/>
  <c r="G824" i="4"/>
  <c r="G825" i="4" s="1"/>
  <c r="G240" i="4"/>
  <c r="G241" i="4" s="1"/>
  <c r="G262" i="4"/>
  <c r="G263" i="4" s="1"/>
  <c r="G403" i="4"/>
  <c r="G404" i="4" s="1"/>
  <c r="G946" i="4"/>
  <c r="G947" i="4" s="1"/>
  <c r="G1022" i="4"/>
  <c r="G1023" i="4" s="1"/>
  <c r="G1049" i="4"/>
  <c r="G1050" i="4" s="1"/>
  <c r="G1257" i="4"/>
  <c r="G1258" i="4" s="1"/>
  <c r="G1277" i="4"/>
  <c r="G1278" i="4" s="1"/>
  <c r="G158" i="4"/>
  <c r="G159" i="4" s="1"/>
  <c r="G1170" i="4"/>
  <c r="G1171" i="4" s="1"/>
  <c r="G438" i="4"/>
  <c r="G439" i="4" s="1"/>
  <c r="G1136" i="4"/>
  <c r="G1137" i="4" s="1"/>
  <c r="G1207" i="4"/>
  <c r="G1208" i="4" s="1"/>
  <c r="G1227" i="4"/>
  <c r="G1228" i="4" s="1"/>
  <c r="G321" i="4"/>
  <c r="G322" i="4" s="1"/>
  <c r="G333" i="4"/>
  <c r="G334" i="4" s="1"/>
  <c r="G462" i="4"/>
  <c r="G463" i="4" s="1"/>
  <c r="G586" i="4"/>
  <c r="G587" i="4" s="1"/>
  <c r="G746" i="4"/>
  <c r="G747" i="4" s="1"/>
  <c r="G1005" i="4"/>
  <c r="G1006" i="4" s="1"/>
  <c r="G1237" i="4"/>
  <c r="G1238" i="4" s="1"/>
  <c r="G568" i="4"/>
  <c r="G569" i="4" s="1"/>
  <c r="G629" i="4"/>
  <c r="G630" i="4" s="1"/>
  <c r="G618" i="4"/>
  <c r="G619" i="4" s="1"/>
  <c r="G652" i="4"/>
  <c r="G653" i="4" s="1"/>
  <c r="G875" i="4"/>
  <c r="G876" i="4" s="1"/>
  <c r="G919" i="4"/>
  <c r="G920" i="4" s="1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6" i="2"/>
  <c r="H36" i="3"/>
  <c r="H37" i="3"/>
  <c r="H38" i="3"/>
  <c r="H39" i="3"/>
  <c r="H40" i="3"/>
  <c r="H41" i="3"/>
  <c r="H42" i="3"/>
  <c r="H43" i="3"/>
  <c r="H44" i="3"/>
  <c r="H45" i="3"/>
  <c r="H46" i="3"/>
  <c r="H25" i="3"/>
  <c r="H26" i="3"/>
  <c r="H27" i="3"/>
  <c r="H28" i="3"/>
  <c r="H29" i="3"/>
  <c r="H30" i="3"/>
  <c r="H31" i="3"/>
  <c r="H32" i="3"/>
  <c r="H33" i="3"/>
  <c r="H34" i="3"/>
  <c r="H35" i="3"/>
  <c r="H24" i="3"/>
  <c r="H23" i="3"/>
  <c r="H22" i="3"/>
  <c r="H21" i="3"/>
  <c r="H20" i="3"/>
  <c r="H19" i="3"/>
  <c r="H18" i="3"/>
  <c r="H17" i="3"/>
  <c r="H16" i="3"/>
  <c r="H15" i="3"/>
  <c r="H14" i="3"/>
  <c r="H13" i="3"/>
  <c r="H9" i="3"/>
  <c r="H10" i="3"/>
  <c r="H11" i="3"/>
  <c r="H12" i="3"/>
  <c r="H8" i="3"/>
  <c r="H7" i="3"/>
  <c r="H6" i="3"/>
</calcChain>
</file>

<file path=xl/sharedStrings.xml><?xml version="1.0" encoding="utf-8"?>
<sst xmlns="http://schemas.openxmlformats.org/spreadsheetml/2006/main" count="4389" uniqueCount="841">
  <si>
    <t>hp14427597</t>
  </si>
  <si>
    <t>atshpwarranty3year</t>
  </si>
  <si>
    <t>FEIN:</t>
  </si>
  <si>
    <t>Line Number</t>
  </si>
  <si>
    <t>Item Description</t>
  </si>
  <si>
    <t>Manufacturer</t>
  </si>
  <si>
    <t>List Price
(Per Unit)</t>
  </si>
  <si>
    <t>NYS Discount %</t>
  </si>
  <si>
    <t>Net NYS Contract Price</t>
  </si>
  <si>
    <t>Freedom Scientific</t>
  </si>
  <si>
    <t>900280-007</t>
  </si>
  <si>
    <t>PEARL Camera</t>
  </si>
  <si>
    <t>440476-001</t>
  </si>
  <si>
    <t>PEARL Product Maintenance Agreement</t>
  </si>
  <si>
    <t>340176-001</t>
  </si>
  <si>
    <t>OpenBook</t>
  </si>
  <si>
    <t>hp</t>
  </si>
  <si>
    <t>ats</t>
  </si>
  <si>
    <t>CONFIGURATION NAME:</t>
  </si>
  <si>
    <t>Line # in Lot 2 Pricing (IMS) Tab:</t>
  </si>
  <si>
    <t>Standard Component</t>
  </si>
  <si>
    <t>Description</t>
  </si>
  <si>
    <t>Model #</t>
  </si>
  <si>
    <t>List Price</t>
  </si>
  <si>
    <t>% Discount</t>
  </si>
  <si>
    <t>Net Price</t>
  </si>
  <si>
    <t>SUBTOTAL:</t>
  </si>
  <si>
    <t>Integration Charge - Enter as a Percentage:</t>
  </si>
  <si>
    <t>TOTAL:</t>
  </si>
  <si>
    <t>Replacements and Upgrades:</t>
  </si>
  <si>
    <t>Component</t>
  </si>
  <si>
    <t>logitech headset</t>
  </si>
  <si>
    <t>logitech h111 headset</t>
  </si>
  <si>
    <t>h111</t>
  </si>
  <si>
    <t>apc power surge protector</t>
  </si>
  <si>
    <t>apc 6 outlet surge protector</t>
  </si>
  <si>
    <t>pz62bdp</t>
  </si>
  <si>
    <t>usbmouse</t>
  </si>
  <si>
    <t>usb wired mouse</t>
  </si>
  <si>
    <t>eset antivirus 2021</t>
  </si>
  <si>
    <t>eset antivirus 2021 with 3 year subscription</t>
  </si>
  <si>
    <t>eset</t>
  </si>
  <si>
    <t>128gbusb</t>
  </si>
  <si>
    <t>128 gb usb flash drive</t>
  </si>
  <si>
    <t>macrium</t>
  </si>
  <si>
    <t>macrium backup software for computer</t>
  </si>
  <si>
    <t>mac555</t>
  </si>
  <si>
    <t>teamviewer</t>
  </si>
  <si>
    <t>teamviewer remote assistance software</t>
  </si>
  <si>
    <t>tv7676</t>
  </si>
  <si>
    <t>7 port usb hub</t>
  </si>
  <si>
    <t>usb</t>
  </si>
  <si>
    <t>ssdupgrade1tb</t>
  </si>
  <si>
    <t>adata421</t>
  </si>
  <si>
    <t>ramupgrade64</t>
  </si>
  <si>
    <t>pat5525</t>
  </si>
  <si>
    <t>ramupgrade32</t>
  </si>
  <si>
    <t>pat5455</t>
  </si>
  <si>
    <t>usbhub</t>
  </si>
  <si>
    <t>hp14427597laptop</t>
  </si>
  <si>
    <t>Contract:</t>
  </si>
  <si>
    <t>PT69502</t>
  </si>
  <si>
    <t>Advantage Tech Solutions LLC</t>
  </si>
  <si>
    <t>83-1529751</t>
  </si>
  <si>
    <t>For each IMS listed in the Lot 2 Pricing (IMS) tab, the components of that configuration (as well as any replacements and/or upgrades offered) are included on this page.</t>
  </si>
  <si>
    <t>Contractor:</t>
  </si>
  <si>
    <t>hp14lap</t>
  </si>
  <si>
    <t>hpaio27</t>
  </si>
  <si>
    <t>atshpwarranty</t>
  </si>
  <si>
    <t>3 year premium warranty</t>
  </si>
  <si>
    <t>h111headset</t>
  </si>
  <si>
    <t>usbwiredmouse</t>
  </si>
  <si>
    <t>g2</t>
  </si>
  <si>
    <t>eset2021</t>
  </si>
  <si>
    <t>eset nod32 antivirus with 3 year subscription of updates</t>
  </si>
  <si>
    <t>128usbflash</t>
  </si>
  <si>
    <t>usb flash drive 128gb</t>
  </si>
  <si>
    <t>ats5005</t>
  </si>
  <si>
    <t>apc8outlet</t>
  </si>
  <si>
    <t>apc 8 outlet surge protector</t>
  </si>
  <si>
    <t>ph8</t>
  </si>
  <si>
    <t>7porthub</t>
  </si>
  <si>
    <t>7 port usb hub with switches for each port</t>
  </si>
  <si>
    <t>ats8008</t>
  </si>
  <si>
    <t>backupdrive</t>
  </si>
  <si>
    <t>128gb usb flash back up drive for system</t>
  </si>
  <si>
    <t>ats9009</t>
  </si>
  <si>
    <t>atsergmouse</t>
  </si>
  <si>
    <t>ats3003</t>
  </si>
  <si>
    <t>logitrackballmouse</t>
  </si>
  <si>
    <t>trackball</t>
  </si>
  <si>
    <t>atsbackpack</t>
  </si>
  <si>
    <t>ats4004</t>
  </si>
  <si>
    <t>msofficeproplus2019</t>
  </si>
  <si>
    <t>pro plus 2019</t>
  </si>
  <si>
    <t>hpdeskjet</t>
  </si>
  <si>
    <t>deskjet 3755</t>
  </si>
  <si>
    <t>samsung324kc</t>
  </si>
  <si>
    <t>samsung32</t>
  </si>
  <si>
    <t>samsung27c</t>
  </si>
  <si>
    <t>samsung27</t>
  </si>
  <si>
    <t>samsung24c</t>
  </si>
  <si>
    <t>samsung24</t>
  </si>
  <si>
    <t>speakers21</t>
  </si>
  <si>
    <t>2.1 speaker system usb</t>
  </si>
  <si>
    <t>logitech21</t>
  </si>
  <si>
    <t>usbcable</t>
  </si>
  <si>
    <t>ats6006</t>
  </si>
  <si>
    <t>hdmicable</t>
  </si>
  <si>
    <t>ats7007</t>
  </si>
  <si>
    <t>atsmouse</t>
  </si>
  <si>
    <t>electronic reading aid mouse magnifier with hdmi adapter</t>
  </si>
  <si>
    <t>ztkeyboard</t>
  </si>
  <si>
    <t>zoomtext keyboard</t>
  </si>
  <si>
    <t>hpaio24</t>
  </si>
  <si>
    <t>hpdesk</t>
  </si>
  <si>
    <t>eset nod32 antivirus with 3 year updates</t>
  </si>
  <si>
    <t>7port usb hub with switches for each port</t>
  </si>
  <si>
    <t>128gb usb flash backup drive for system</t>
  </si>
  <si>
    <t>logitechtrackballmouse</t>
  </si>
  <si>
    <t>proplus2019</t>
  </si>
  <si>
    <t>deskjet3755</t>
  </si>
  <si>
    <t>tdhpaio</t>
  </si>
  <si>
    <t>hpaio</t>
  </si>
  <si>
    <t>tdhpofficejetp</t>
  </si>
  <si>
    <t>officejetpro6978</t>
  </si>
  <si>
    <t>atshrlabor</t>
  </si>
  <si>
    <t>atslabor</t>
  </si>
  <si>
    <t>absamsung32</t>
  </si>
  <si>
    <t>hpscanjetpro2500</t>
  </si>
  <si>
    <t>scanjet pro 2500</t>
  </si>
  <si>
    <t>plnhw520</t>
  </si>
  <si>
    <t>hw520</t>
  </si>
  <si>
    <t>atslpkeyboard</t>
  </si>
  <si>
    <t>ats1001</t>
  </si>
  <si>
    <t>kbmphonerest</t>
  </si>
  <si>
    <t>atsfoam</t>
  </si>
  <si>
    <t>hpdesk2022</t>
  </si>
  <si>
    <t>32upgrade</t>
  </si>
  <si>
    <t>hynixddr4</t>
  </si>
  <si>
    <t>1tbupgrade</t>
  </si>
  <si>
    <t>wd1nvme</t>
  </si>
  <si>
    <t>64upgrade</t>
  </si>
  <si>
    <t>hynixddr41</t>
  </si>
  <si>
    <t>wdusb5tb</t>
  </si>
  <si>
    <t>wd5tb</t>
  </si>
  <si>
    <t>wdusb8tb</t>
  </si>
  <si>
    <t>wd8tb</t>
  </si>
  <si>
    <t>sqcardreader</t>
  </si>
  <si>
    <t>smartq23</t>
  </si>
  <si>
    <t>hpdvdext</t>
  </si>
  <si>
    <t>dvdburner</t>
  </si>
  <si>
    <t>brext</t>
  </si>
  <si>
    <t>blurayext</t>
  </si>
  <si>
    <t>logitech4kwc</t>
  </si>
  <si>
    <t>logitechpro4k</t>
  </si>
  <si>
    <t>logitechc505e</t>
  </si>
  <si>
    <t>c505e</t>
  </si>
  <si>
    <t>plnhw510</t>
  </si>
  <si>
    <t>hw510</t>
  </si>
  <si>
    <t>upgrade nvme to 1 tb ssd (for integrated Assistive Technology)</t>
  </si>
  <si>
    <t>upgrade memory to 64 gb (for integrated Assistive Technology)</t>
  </si>
  <si>
    <t>upgrade memory to 32 gb (for integrated Assistive Technology)</t>
  </si>
  <si>
    <t>ats wireless ergonomic mouse (for integrated Assistive Technology)</t>
  </si>
  <si>
    <t>logitech trackbal mouse wired usb (for integrated Assistive Technology)</t>
  </si>
  <si>
    <t>backpack fits up to 17.3 inch laptops with usb charging port (for integrated Assistive Technology)</t>
  </si>
  <si>
    <t>microsoft office professional plus 2019 (for integrated Assistive Technology)</t>
  </si>
  <si>
    <t>hp deskjet 3755 aio printer works with alexa (for integrated Assistive Technology)</t>
  </si>
  <si>
    <t>samsung 32 inch curved 4k led monitor w/ 10 ft hdmi cable (for integrated Assistive Technology)</t>
  </si>
  <si>
    <t>samsung 27 inch curved led monitor w/ 10 ft hdmi cable (for integrated Assistive Technology)</t>
  </si>
  <si>
    <t>samsung 24 inch curved led monitor w/ 10 ft hdmi cable (for integrated Assistive Technology)</t>
  </si>
  <si>
    <t>2.1 speaker system usb (for integrated Assistive Technology)</t>
  </si>
  <si>
    <t>usb flash drive 128gb (for integrated Assistive Technology)</t>
  </si>
  <si>
    <t>10 ft usb cable for printer (for integrated Assistive Technology)</t>
  </si>
  <si>
    <t>10 ft hdmi cable for monitor (for integrated Assistive Technology)</t>
  </si>
  <si>
    <t>logitech trackball mouse wired usb (for integrated Assistive Technology)</t>
  </si>
  <si>
    <t>backpack fits up to 17.3" laptops with usb charging port (for integrated Assistive Technology)</t>
  </si>
  <si>
    <t>samsung 27 inch curved  led monitor with 10 ft hdmi cable (for integrated Assistive Technology)</t>
  </si>
  <si>
    <t>samsung 32 inch curved 4k led monitor with 10 ft hdmi cable (for integrated Assistive Technology)</t>
  </si>
  <si>
    <t>samsung 24 inch curved  led monitor with 10 ft hdmi cable (for integrated Assistive Technology)</t>
  </si>
  <si>
    <t>hp aio color laserjet printer wireless ready with 10 ft usb cable (for integrated Assistive Technology)</t>
  </si>
  <si>
    <t>hp officejet pro 6978 all in one printer wireless ready with 10 ft usb (for integrated Assistive Technology)</t>
  </si>
  <si>
    <t>ats hourly labor rate (for integrated Assistive Technology)</t>
  </si>
  <si>
    <t>32 inch 4k mac compatible monitor (for integrated Assistive Technology)</t>
  </si>
  <si>
    <t>hp scanjet pro 2500 scanner (for integrated Assistive Technology)</t>
  </si>
  <si>
    <t>logitech h111 headset (for integrated Assistive Technology)</t>
  </si>
  <si>
    <t>usb wired mouse (for integrated Assistive Technology)</t>
  </si>
  <si>
    <t>eset nod32 antivirus with 3 year updates (for integrated Assistive Technology)</t>
  </si>
  <si>
    <t>plantronics hw520 encore pro headset (for integrated Assistive Technology)</t>
  </si>
  <si>
    <t>ats large print backlit keyboard usb wired (for integrated Assistive Technology)</t>
  </si>
  <si>
    <t>mouse wrist foam guard and keyboard foam guard (for integrated Assistive Technology)</t>
  </si>
  <si>
    <t>apc 8 outlet surge protector (for integrated Assistive Technology)</t>
  </si>
  <si>
    <t>7 port usb hub with switches for each port (for integrated Assistive Technology)</t>
  </si>
  <si>
    <t>upgrade memory from 16gb to 32gb ram (for integrated Assistive Technology)</t>
  </si>
  <si>
    <t>upgrade 512gb nvme to 1 tb nvme ssd (for integrated Assistive Technology)</t>
  </si>
  <si>
    <t>upgrade memory from 16gb to 64gb ram (for integrated Assistive Technology)</t>
  </si>
  <si>
    <t>western digital 5 tb external usb drive (for integrated Assistive Technology)</t>
  </si>
  <si>
    <t>western digital 8 tb external usb drive (for integrated Assistive Technology)</t>
  </si>
  <si>
    <t>smart q usb card reader external (for integrated Assistive Technology)</t>
  </si>
  <si>
    <t>hp dvd burner external usb drive (for integrated Assistive Technology)</t>
  </si>
  <si>
    <t>blu ray external dvd burner usb drive (for integrated Assistive Technology)</t>
  </si>
  <si>
    <t>logitech 4k webcam with microphone (for integrated Assistive Technology)</t>
  </si>
  <si>
    <t>logitech c505e 720p webcam (for integrated Assistive Technology)</t>
  </si>
  <si>
    <t>plantronics hw510 encore pro headset (for integrated Assistive Technology)</t>
  </si>
  <si>
    <t>win10pro</t>
  </si>
  <si>
    <t>microsoft windows 10 pro (for integrated Assistive Technology)</t>
  </si>
  <si>
    <t>win10</t>
  </si>
  <si>
    <t>ep300</t>
  </si>
  <si>
    <t>epson es-300 scanner duplex mobile with adf pc and mac (for integrated Assistive Technology)</t>
  </si>
  <si>
    <t>par17</t>
  </si>
  <si>
    <t>parallels desktop 17 for mac with 1 year updates (for integrated Assistive Technology)</t>
  </si>
  <si>
    <t>standkb</t>
  </si>
  <si>
    <t>standard usb wired keyboard (for integrated Assistive Technology)</t>
  </si>
  <si>
    <t>log59</t>
  </si>
  <si>
    <t>dragonpro15</t>
  </si>
  <si>
    <t>dragon naturally speaking professional 15 (for integrated Assistive Technology)</t>
  </si>
  <si>
    <t>drag15</t>
  </si>
  <si>
    <t>dragheadset</t>
  </si>
  <si>
    <t>dragon naturally speaking headset (for integrated Assistive Technology)</t>
  </si>
  <si>
    <t>jsay</t>
  </si>
  <si>
    <t>j-say for jaws users with dragon software (for integrated Assistive Technology)</t>
  </si>
  <si>
    <t>jsayperp</t>
  </si>
  <si>
    <t>jsayupgrade</t>
  </si>
  <si>
    <t>j-say upgrade for jaws users with dragon software (for integrated Assistive Technology)</t>
  </si>
  <si>
    <t>jsayupg</t>
  </si>
  <si>
    <t>171 typec hub</t>
  </si>
  <si>
    <t>17-in-1 usb type c hub self powered  (for integrated Assistive Technology)</t>
  </si>
  <si>
    <t>baseusats1</t>
  </si>
  <si>
    <t>usb h390 headset</t>
  </si>
  <si>
    <t>usb wired headset  (for integrated Assistive Technology)</t>
  </si>
  <si>
    <t>h390</t>
  </si>
  <si>
    <t>bluetooth headset  (for integrated Assistive Technology)</t>
  </si>
  <si>
    <t>jlabgo</t>
  </si>
  <si>
    <t>hp laserjet pro mfp aio printer monochrome  (for integrated Assistive Technology)</t>
  </si>
  <si>
    <t>hpmfp</t>
  </si>
  <si>
    <t>samsung flat led monitor 27 inch  (for integrated Assistive Technology)</t>
  </si>
  <si>
    <t>sam27flat</t>
  </si>
  <si>
    <t>logic pro xl large print keyboard  (for integrated Assistive Technology)</t>
  </si>
  <si>
    <t>logicprokb</t>
  </si>
  <si>
    <t>ATS</t>
  </si>
  <si>
    <t>philipsdvt1110</t>
  </si>
  <si>
    <t>philips digital voicetracer audio recorder, digital notes recording, 4gb,pc connection,grey</t>
  </si>
  <si>
    <t>philips</t>
  </si>
  <si>
    <t>aomago32vr</t>
  </si>
  <si>
    <t>aomago 32gb digital voice recorder, A36 Audio Recorder with Playback Support External Microphone and Line in Recording 1536Kbps Recording Dictaphone</t>
  </si>
  <si>
    <t>aomago</t>
  </si>
  <si>
    <t>microspeakplus8gb</t>
  </si>
  <si>
    <t>micro speak plus 8gb talking digital voice recorder with voice guidance</t>
  </si>
  <si>
    <t>talkingproducts</t>
  </si>
  <si>
    <t xml:space="preserve"> </t>
  </si>
  <si>
    <t>lenovox12</t>
  </si>
  <si>
    <t>lenovo x12 thinkpad tablet pc, 16gb ram,512gb ssd,12.3 touchscreen,11th gen i7,win10 (for integrated assistive technology)</t>
  </si>
  <si>
    <t>lenovo</t>
  </si>
  <si>
    <t>ats3yearlenovowarranty</t>
  </si>
  <si>
    <t>3 year premium warranty with remote support (for integrated assistive technology)</t>
  </si>
  <si>
    <t>2021imac</t>
  </si>
  <si>
    <t>2021 apple imac 24 inch,m1 chip 8 core cpu and gpu, 8gb ram,256 ssd (for integrated assistive technology)</t>
  </si>
  <si>
    <t>apple</t>
  </si>
  <si>
    <t>applecareplusimacwarranty</t>
  </si>
  <si>
    <t>applecare plus for imac 3 years of coverage (for integrated assistive technology)</t>
  </si>
  <si>
    <t>2021ipadmini</t>
  </si>
  <si>
    <t>256 gb ipad mini space gray 8.3 inches ipados, wifi only (for integrated assistive technology)</t>
  </si>
  <si>
    <t>applecareplusminiwarranty</t>
  </si>
  <si>
    <t>applecare plus for ipad mini 2 years of coverage (for integrated assistive technology)</t>
  </si>
  <si>
    <t>2021macbookpro16</t>
  </si>
  <si>
    <t>2021 apple macbook pro 16 inch,m1 pro 10 core cpu and gpu, 16gb ram, 512gbssd (for integrated assistive technology)</t>
  </si>
  <si>
    <t>applecareplusm16warranty</t>
  </si>
  <si>
    <t>applecare plus for macbook pro 16 inch 3 years of coverage (for integrated assistive technology)</t>
  </si>
  <si>
    <t>2021macbookpro14</t>
  </si>
  <si>
    <t>2021 apple macbook pro 14 inch,m1 pro 10 core cpu and gpu, 16gb ram, 512gbssd (for integrated assistive technology)</t>
  </si>
  <si>
    <t>applecareplusm14warranty</t>
  </si>
  <si>
    <t>applecare plus for macbook pro 14 inch 3 years of coverage (for integrated assistive technology)</t>
  </si>
  <si>
    <t>2021ipadpro129</t>
  </si>
  <si>
    <t>apple ipad pro 12.9 touchscreen, 512gb, wifi only space gray (for integrated assistive technology)</t>
  </si>
  <si>
    <t>applecareplusipadpwarranty</t>
  </si>
  <si>
    <t>applecare plus for ipad pro 12.9 5th gen, 2 years of coverage (for integrated assistive technology)</t>
  </si>
  <si>
    <t>2022ipadair</t>
  </si>
  <si>
    <t>2022 apple ipad air 10.9 inch, wifi, 256gb, space gray (for integrated assistive technology)</t>
  </si>
  <si>
    <t>applecareplusipadawarranty</t>
  </si>
  <si>
    <t>applecare plus for ipad air 10.9 5th gen, 2 years of coverage (for integrated assistive technology)</t>
  </si>
  <si>
    <t>3 year premium warranty coverage with remote support (for integrated assistive technology)</t>
  </si>
  <si>
    <t>hp desktop i7,16gb ram,512gb ssd,i7 11th gen, windows 10, monitor required (for integrated assistive technology)</t>
  </si>
  <si>
    <t>hp aio desktop 24",16gb ram, 512gb ssd, i7 11th gen, windows 10 (for integrated assistive technology)</t>
  </si>
  <si>
    <t>hp aio desktop 27",16gb ram, 512gb ssd, i7 11th gen, windows 10 (for integrated assistive technology)</t>
  </si>
  <si>
    <t>hp laptop 14" touchscreen/512gb ssd/16gb ram/windows 10, i7 11th gen (for integrated assistive technology)</t>
  </si>
  <si>
    <t>hp laptop i7 4.7GHz, 17.3" screen, 16gb ram, 512gb ssd, win10pro (for integrated assistive technology)</t>
  </si>
  <si>
    <t>i7 4.7GHz, 17.3" screen, 16gb ram, 512gb ssd, win10pro (for integrated assistive technology)</t>
  </si>
  <si>
    <t>i7/16gb ram/512gb ssd/ windows 10 (for integrated assistive technology)</t>
  </si>
  <si>
    <t>i7/16gb ram/512gb ssd/win10 (for integrated assistive technology)</t>
  </si>
  <si>
    <t>desktop i7/16gb ram/512gb ssd/win10 (for integrated assistive technology)</t>
  </si>
  <si>
    <t>detachablekb</t>
  </si>
  <si>
    <t xml:space="preserve">detachable keyboard </t>
  </si>
  <si>
    <t>v1</t>
  </si>
  <si>
    <t>precisionpen</t>
  </si>
  <si>
    <t>precision pen</t>
  </si>
  <si>
    <t>lenovo x12 thinkpad tablet pc, 16gb ram,512gb ssd,12.3 touchscreen,11th gen i7,win10</t>
  </si>
  <si>
    <t>x12</t>
  </si>
  <si>
    <t>macrium backup software for tablet</t>
  </si>
  <si>
    <t>3mlpstickers</t>
  </si>
  <si>
    <t>3M large print keyboard stickers (for integrated assistive technology)</t>
  </si>
  <si>
    <t>3m</t>
  </si>
  <si>
    <t>samsung49c</t>
  </si>
  <si>
    <t>samsung 49 inch curved ultrawide qhd monitor (for integrated assistive technology)</t>
  </si>
  <si>
    <t>samsungcj</t>
  </si>
  <si>
    <t>hpthunderboltdock</t>
  </si>
  <si>
    <t>hp thunderbolt dock 120w with hdmi adapter usb-c docking station (for integrated assistive technology)</t>
  </si>
  <si>
    <t>hp120w</t>
  </si>
  <si>
    <t>hp7955e</t>
  </si>
  <si>
    <t>hp envy inspire 7955e all in one color wireless inkjet printer (for integrated assistive technology)</t>
  </si>
  <si>
    <t>7955e</t>
  </si>
  <si>
    <t>x9lpkb</t>
  </si>
  <si>
    <t>x9 performance large print keyboard, 7 color backlit, jumbo letters (for integrated assistive technology)</t>
  </si>
  <si>
    <t>xrlp</t>
  </si>
  <si>
    <t>atswtynovo</t>
  </si>
  <si>
    <t>usb wired headset</t>
  </si>
  <si>
    <t>17-in-1 usb type c hub self powered</t>
  </si>
  <si>
    <t>appleskb</t>
  </si>
  <si>
    <t>apple smart keyboard folio for ipad pro 12.9 inch 5th,4th, and 3rd gen (for integrated assistive technology)</t>
  </si>
  <si>
    <t>upgrade512gb</t>
  </si>
  <si>
    <t>upgrade 256gb to 512gb ssd (for integrated assistive technology)</t>
  </si>
  <si>
    <t>ssd512</t>
  </si>
  <si>
    <t>applepencil2gen</t>
  </si>
  <si>
    <t>apple pencil 2nd generation (for integrated assistive technology)</t>
  </si>
  <si>
    <t>2gen</t>
  </si>
  <si>
    <t>imacwty</t>
  </si>
  <si>
    <t>mini83</t>
  </si>
  <si>
    <t>spigenruggedarmor</t>
  </si>
  <si>
    <t>spigen rugged armor snap on case for ipad mini 2021 8.3 inch matte black (for integrated assistive technology)</t>
  </si>
  <si>
    <t>spigenmini</t>
  </si>
  <si>
    <t>kblpbt</t>
  </si>
  <si>
    <t>keyboard large print white on black bluetooth mini keyboard for iphone and ipad (for integrated assistive technology)</t>
  </si>
  <si>
    <t>lklpbt</t>
  </si>
  <si>
    <t>miniwty</t>
  </si>
  <si>
    <t>2021mbpro16</t>
  </si>
  <si>
    <t>ssdupgrade1tbmac16</t>
  </si>
  <si>
    <t>upgrade nvme to 1 tb ssd (for integrated assistive technology)</t>
  </si>
  <si>
    <t>mac16upg</t>
  </si>
  <si>
    <t>mac16wty</t>
  </si>
  <si>
    <t>mac14</t>
  </si>
  <si>
    <t>ssdupgrade1tbmac14</t>
  </si>
  <si>
    <t>mac14upg</t>
  </si>
  <si>
    <t>mac14wty</t>
  </si>
  <si>
    <t>otterboxcase</t>
  </si>
  <si>
    <t>otterbox defender series case for ipad pro 5th gen (for integrated assistive technology)</t>
  </si>
  <si>
    <t>ott2021</t>
  </si>
  <si>
    <t>ssdupgrade1tbipad</t>
  </si>
  <si>
    <t>upgrade 512gb to 1 tb ssd (for integrated assistive technology)</t>
  </si>
  <si>
    <t>1tbipad</t>
  </si>
  <si>
    <t>ssdupgrade2tbipad</t>
  </si>
  <si>
    <t>upgrade 512gb to 2 tb ssd (for integrated assistive technology)</t>
  </si>
  <si>
    <t>2tbipad</t>
  </si>
  <si>
    <t>applecareplusipadwarranty</t>
  </si>
  <si>
    <t>ipadpwty</t>
  </si>
  <si>
    <t>ipadair5</t>
  </si>
  <si>
    <t>otterboxairpad5</t>
  </si>
  <si>
    <t>otterbox defender series rugged case for ipad air 5th gen (for integrated assistive technology)</t>
  </si>
  <si>
    <t>ottair5</t>
  </si>
  <si>
    <t>logitechfolioair5</t>
  </si>
  <si>
    <t>logitech folio touch ipad keyboard case with trackpad and smart connector (for integrated assistive technology)</t>
  </si>
  <si>
    <t>folioair5</t>
  </si>
  <si>
    <t>ipadairwty</t>
  </si>
  <si>
    <t>herizemini6case</t>
  </si>
  <si>
    <t>herize ipad mini 6 case- Specify Color ( black, blue,red,green,camo-rose,camo-skyblue) ( for inegrated assistive technology)</t>
  </si>
  <si>
    <t>2021ipadpro11</t>
  </si>
  <si>
    <t>2021 apple ipad pro 11, m1 chip,512gb WIFI ONLY space gray (for integrated assistive technology)</t>
  </si>
  <si>
    <t>2021ipad102</t>
  </si>
  <si>
    <t>2021 ipad 10.2, silver, 256gb WIFI ONLY (for integrated assistive technology)</t>
  </si>
  <si>
    <t>otterboxpro11</t>
  </si>
  <si>
    <t>otterbox defender series for ipad pro 11</t>
  </si>
  <si>
    <t>ottbox11pro</t>
  </si>
  <si>
    <t>msofficehomebus2019mac</t>
  </si>
  <si>
    <t>microsoft home and business 2019 for mac (for integrated assistive technology)</t>
  </si>
  <si>
    <t>2019machb</t>
  </si>
  <si>
    <t>msofficehomebus2021mac</t>
  </si>
  <si>
    <t>microsoft home and business 2021 for mac (for integrated assistive technology)</t>
  </si>
  <si>
    <t>2021machb</t>
  </si>
  <si>
    <t>msofficeproplus2021</t>
  </si>
  <si>
    <t>microsoft office professional plus 2021 (for integrated assistive technology)</t>
  </si>
  <si>
    <t>opp21</t>
  </si>
  <si>
    <t>microsoft windows 11 - specify version (for integrated assistive technology)</t>
  </si>
  <si>
    <t>win11</t>
  </si>
  <si>
    <t>nitropdfpro</t>
  </si>
  <si>
    <t>nitro pdf professional software (for integrated assistive technology)</t>
  </si>
  <si>
    <t>nitro</t>
  </si>
  <si>
    <t>h340usbheadset</t>
  </si>
  <si>
    <t>logitech usb wired h340 headset (for integrated assistive technology)</t>
  </si>
  <si>
    <t>logitech340</t>
  </si>
  <si>
    <t>atskyskb</t>
  </si>
  <si>
    <t>ATS Large Print Black on Yellow Keyboard (for integrated assistive technology)</t>
  </si>
  <si>
    <t>smartkbfolioapple</t>
  </si>
  <si>
    <t>apple smart keyboard folio for 11 inch ipad and ipad air (for integrated assistive technology)</t>
  </si>
  <si>
    <t>smartkbapl</t>
  </si>
  <si>
    <t>appleairpodspro</t>
  </si>
  <si>
    <t>apple air pods pro (for integrated assistive technology)</t>
  </si>
  <si>
    <t>airpods</t>
  </si>
  <si>
    <t>otterbox defender series for ipad pro 11 (for integrated assistive technology)</t>
  </si>
  <si>
    <t>ipadpro11upg1tb</t>
  </si>
  <si>
    <t>upgrade ipad pro 11 to 1 TB (for integrated assistive technology)</t>
  </si>
  <si>
    <t>pro11upd1tb</t>
  </si>
  <si>
    <t>ipadpro11upg2tb</t>
  </si>
  <si>
    <t>upgrade ipad pro 11 to 2 TB (for integrated assistive technology)</t>
  </si>
  <si>
    <t>pro11upd2tb</t>
  </si>
  <si>
    <t>atsrollingbp</t>
  </si>
  <si>
    <t>ATS Rolling Backpack with Handle (for integrated assistive technology)</t>
  </si>
  <si>
    <t>atsrollbp</t>
  </si>
  <si>
    <t>ottbox102</t>
  </si>
  <si>
    <t>otterbox 10.2 unlimited series with kickstand (for integrated assistive technology)</t>
  </si>
  <si>
    <t>ott102</t>
  </si>
  <si>
    <t>2022macstudio</t>
  </si>
  <si>
    <t>2022 mac studio, m1 max 10 core cpu, 24 core gpu, , 32gb ram, 2 tb ssd, macos (for integrated assistive technology)</t>
  </si>
  <si>
    <t>2022macstudiowarranty</t>
  </si>
  <si>
    <t>applecare plus warranty coverage for 3 years mac studio (for integrated assistive technology)</t>
  </si>
  <si>
    <t>ATSdesktop2023</t>
  </si>
  <si>
    <t>intel i9 12th gen, 32gb ddr5 ram, 1 TB nvme, RTX3060 12gb, Windows 11/10 (for integrated assistive technology)</t>
  </si>
  <si>
    <t>atswarranty3year</t>
  </si>
  <si>
    <t>ATS Premium 3 years of coverage with remote support (for integrated assistive technology)</t>
  </si>
  <si>
    <t>asusrogstrix17</t>
  </si>
  <si>
    <t>strix scar 17.3, 32gb ddr5, 1tb nvme, geforce rtx3070 ti 8gb ddr6,i9 12th gen, win10/11 nontouch (for integrated assistive technology)</t>
  </si>
  <si>
    <t>Asus</t>
  </si>
  <si>
    <t>asus3yearwarranty</t>
  </si>
  <si>
    <t>Asus 3 year Premium Warranty with remote support (for integrated assistive technology)</t>
  </si>
  <si>
    <t>asusrogstrix15</t>
  </si>
  <si>
    <t>strix scar 15.6, 32gb ddr5, 1tb nvme, geforce rtx3080 ti 16gb ddr6,i9 12th gen, win10/11 nontouch (for integrated assistive technology)</t>
  </si>
  <si>
    <t>2022macs</t>
  </si>
  <si>
    <t>applemagickb</t>
  </si>
  <si>
    <t>apple magic keyboard with numeric keypad</t>
  </si>
  <si>
    <t>magickb</t>
  </si>
  <si>
    <t>applemagicmouse</t>
  </si>
  <si>
    <t>apple magic mouse wireless rechargable</t>
  </si>
  <si>
    <t>magicmouse</t>
  </si>
  <si>
    <t>logitechz313</t>
  </si>
  <si>
    <t>logitech z313 2.1 speakers system with subwoofer</t>
  </si>
  <si>
    <t>z313</t>
  </si>
  <si>
    <t>apple magic keyboard with numeric keypad (for integrated assistive technology)</t>
  </si>
  <si>
    <t>apple magic mouse wireless rechargable (for integrated assistive technology)</t>
  </si>
  <si>
    <t>logitech z313 2.1 speakers system with subwoofer (for integrated assistive technology)</t>
  </si>
  <si>
    <t>samsung274kflat</t>
  </si>
  <si>
    <t>samsung 27 inch flat led 4k monitor uhd hdr-10 (for integrated assistive technology)</t>
  </si>
  <si>
    <t>s70a</t>
  </si>
  <si>
    <t>appleusbctousb</t>
  </si>
  <si>
    <t>apple usb-c to usb adapter (for integrated assistive technology)</t>
  </si>
  <si>
    <t>adaptapp</t>
  </si>
  <si>
    <t>startechriser</t>
  </si>
  <si>
    <t>monitor riser for up to 32 inch monitors (for integrated assistive technology)</t>
  </si>
  <si>
    <t>monstnd</t>
  </si>
  <si>
    <t>rgbstandmonitor</t>
  </si>
  <si>
    <t>monitor riser for up to 32 inch monitors with rgb lights, 1 usb 3, 3usb 2.0 port hub (for integrated assistive technology)</t>
  </si>
  <si>
    <t>rgbstand</t>
  </si>
  <si>
    <t>logitechbrio4kwebcam</t>
  </si>
  <si>
    <t>logitech brio 4k webcam ultra 4k hd video, noise cancelling mic (for integrated assistive technology)</t>
  </si>
  <si>
    <t>briologi</t>
  </si>
  <si>
    <t>applecare plus warranty coverage for 3 years mac studio ( for integrated assistive technology )</t>
  </si>
  <si>
    <t>ATS Large print Keyboard</t>
  </si>
  <si>
    <t>usb wired mouse g2</t>
  </si>
  <si>
    <t>3yearats</t>
  </si>
  <si>
    <t>izoommagreader</t>
  </si>
  <si>
    <t>izoom screen magnifier/reader software</t>
  </si>
  <si>
    <t>issist</t>
  </si>
  <si>
    <t>hpenvy34aio</t>
  </si>
  <si>
    <t>hpzbookg8</t>
  </si>
  <si>
    <t>171typechub</t>
  </si>
  <si>
    <t>usbh390headset</t>
  </si>
  <si>
    <t>bluetoothjlabgoheadset</t>
  </si>
  <si>
    <t>hplaserjetpromfpaioprinter</t>
  </si>
  <si>
    <t>samsung27flatledmonitor</t>
  </si>
  <si>
    <t>logicprolargeprintkeyboard</t>
  </si>
  <si>
    <t>windows11home/pro</t>
  </si>
  <si>
    <t>ipad102cellular</t>
  </si>
  <si>
    <t>upgrade to cellular version (for integrated assistive technology)</t>
  </si>
  <si>
    <t>cell102</t>
  </si>
  <si>
    <t>samsung24flat</t>
  </si>
  <si>
    <t>Samsung 24 inch Flat LED Monitor (for integrated assistive technology)</t>
  </si>
  <si>
    <t>samsung24f</t>
  </si>
  <si>
    <t>brailleoverlays</t>
  </si>
  <si>
    <t>braille overlays for keyboards (for integrated assistive technology)</t>
  </si>
  <si>
    <t>braileover</t>
  </si>
  <si>
    <t>kuslpkbwb</t>
  </si>
  <si>
    <t>Keys-U-See large print keyboard Specify color (for integrated assistive technology)</t>
  </si>
  <si>
    <t>kuskb</t>
  </si>
  <si>
    <t>privacy27</t>
  </si>
  <si>
    <t>privacy screen filter for 27 inch curved/flat (for integrated assistive technology)</t>
  </si>
  <si>
    <t>priv27</t>
  </si>
  <si>
    <t>privacy24</t>
  </si>
  <si>
    <t>privacy screen filter for 24 inch curved/flat (for integrated assistive technology)</t>
  </si>
  <si>
    <t>priv24</t>
  </si>
  <si>
    <t>privacy32</t>
  </si>
  <si>
    <t>privacy screen filter for 32 inch curved/flat (for integrated assistive technology)</t>
  </si>
  <si>
    <t>priv32</t>
  </si>
  <si>
    <t>standaloneusbmic</t>
  </si>
  <si>
    <t>usb stand alone mic with stand</t>
  </si>
  <si>
    <t>usbmic</t>
  </si>
  <si>
    <t>multidevicekb</t>
  </si>
  <si>
    <t>multi device keyboard compatible with windows and mac (for integrated assistive technology)</t>
  </si>
  <si>
    <t>multikb</t>
  </si>
  <si>
    <t>usbnumerickeypad</t>
  </si>
  <si>
    <t>usb wired numeric keypad (for integrated assistive technology)</t>
  </si>
  <si>
    <t>usbnkp</t>
  </si>
  <si>
    <t>samsung34c</t>
  </si>
  <si>
    <t>samsung 34 curved qhd monitor with thunderbolt 3,hdmi,usb (for integrated assistive technology)</t>
  </si>
  <si>
    <t>readirispro17</t>
  </si>
  <si>
    <t>readiris pro 17 for windows (for integrated assistive technology)</t>
  </si>
  <si>
    <t>irispro17</t>
  </si>
  <si>
    <t>readirispro17mac</t>
  </si>
  <si>
    <t>readiris pro 17 for mac (for integrated assistive technology)</t>
  </si>
  <si>
    <t>irispro17mac</t>
  </si>
  <si>
    <t>irisscandesk6</t>
  </si>
  <si>
    <t>iris scan desk 6 pro document scanner (for integrated assistive technology)</t>
  </si>
  <si>
    <t>irisscandesk6dyslexia</t>
  </si>
  <si>
    <t>iris scan desk 6 pro dyslexia document camera (for integrated assistive technology)</t>
  </si>
  <si>
    <t>irisscandesk6d</t>
  </si>
  <si>
    <t>elginrebeltruewirelessbuds</t>
  </si>
  <si>
    <t>elgin rebel true wireless buds mic, noise cancel, water proof (for integrated assistive technology)</t>
  </si>
  <si>
    <t>elginwifi</t>
  </si>
  <si>
    <t>ats15</t>
  </si>
  <si>
    <t>ATS 15.6", i7 11th gen, 16gb ram, 512gb ssd, win10/11 (for integrated assistive technology)</t>
  </si>
  <si>
    <t>ats15g</t>
  </si>
  <si>
    <t>ATS 15.6", i9 12th gen, rtx3060, 16gb ram, 1tb ssd, win10/11 (for integrated assistive technology)</t>
  </si>
  <si>
    <t>ats17g</t>
  </si>
  <si>
    <t>ATS 17.3", i9 12th gen, rtx3060, 16gb ram, 1tb ssd, win10/11 (for integrated assistive technology)</t>
  </si>
  <si>
    <t>hp envy aio desktop, 34 inch screen, i9 11th gen, 2tb nvme, rtx3080 8gb dedicated, 64gb ram, 16mp dual mic/webcam, wifi, win11/10 nontouch (for integrated assistive technology)</t>
  </si>
  <si>
    <t>hp zbook fury i9 11th gen, 32gb ram, 1tb nvme, rtxa3000, privacy camera, win11/10 (for integrated assistive technology)</t>
  </si>
  <si>
    <t>hpenvy15</t>
  </si>
  <si>
    <t>hp envy series 15.6" screen,i7 2.8ghz 11th gen, 16gb ram, 512gb ssd, win10 (for integrated assistive technology)</t>
  </si>
  <si>
    <t>ssd2tbupgrade</t>
  </si>
  <si>
    <t>upgrade 512gb to 2 tb ssd nvme (for integrated assistive technology)</t>
  </si>
  <si>
    <t>2tbssd</t>
  </si>
  <si>
    <t>asus 3 year premium warranty with remote support (for integrated assistive technology)</t>
  </si>
  <si>
    <t>strix scar 15.6, 32gb ddr5, 1tb nvme, geforce rtx3080 ti 16gb ddr6,i9 12th gen, win10/11 nontouch (for integrated assistive technology )</t>
  </si>
  <si>
    <t>ats152023</t>
  </si>
  <si>
    <t>g2 usb wired mouse</t>
  </si>
  <si>
    <t>atsg2023</t>
  </si>
  <si>
    <t>ats17g2023</t>
  </si>
  <si>
    <t>hp envy series 15.6" screen,i7 2.8ghz 11th gen, 16gb ram, 512gb ssd, win10</t>
  </si>
  <si>
    <t>ats7inchmagnifier</t>
  </si>
  <si>
    <t>ATS 7 inch Portable digital magnifier with voice, 8mp dual lens, 1080p resolution</t>
  </si>
  <si>
    <t>topmatec302</t>
  </si>
  <si>
    <t>topmate c302 laptop cooling pad for up to 15.6 laptops - 2 fans</t>
  </si>
  <si>
    <t>topmate</t>
  </si>
  <si>
    <t>aicheson173cooler</t>
  </si>
  <si>
    <t>aicheson laptop cooling pad for up to 17.3 laptops</t>
  </si>
  <si>
    <t>aicheson</t>
  </si>
  <si>
    <t>cyberpower1500</t>
  </si>
  <si>
    <t>cyberpower 1500va/1000w 12 outlets avr mini tower battery backup UPS</t>
  </si>
  <si>
    <t>cyberpower</t>
  </si>
  <si>
    <t>msergkeyboard</t>
  </si>
  <si>
    <t>microsoft ergonomic keyboard wired black cushioned wrist and palm supprt, split keyboard,dedicated office key</t>
  </si>
  <si>
    <t>microsoft</t>
  </si>
  <si>
    <t>sabrent16portusb</t>
  </si>
  <si>
    <t>sabrent 16 port usb 3.0 self powered hub with individual switches</t>
  </si>
  <si>
    <t>sabrent</t>
  </si>
  <si>
    <t>6outletsurgeprotectorOD</t>
  </si>
  <si>
    <t>ipx6 waterproof surge protector 6 outlets with 3 usb ports 6ft long</t>
  </si>
  <si>
    <t>ipx6</t>
  </si>
  <si>
    <t>fingerprintreader</t>
  </si>
  <si>
    <t>finger print reader usb</t>
  </si>
  <si>
    <t>Digital Persona</t>
  </si>
  <si>
    <t>atsmousepad</t>
  </si>
  <si>
    <t>ats mousepad</t>
  </si>
  <si>
    <t>logitechmk345</t>
  </si>
  <si>
    <t>logitech mk345 wireless keyboard and mouse combo white on black</t>
  </si>
  <si>
    <t>logitech</t>
  </si>
  <si>
    <t>2022macbookpro13</t>
  </si>
  <si>
    <t>apple macbook pro 13 inch retina display,16gb ram, 512gb ssd,touch bar, m2 cpu</t>
  </si>
  <si>
    <t>applecareplusmbpro202213</t>
  </si>
  <si>
    <t>apple care plus coverage warranty for macbook pro 13 inch</t>
  </si>
  <si>
    <t>2022appleipad11pro</t>
  </si>
  <si>
    <t>apple ipad pro 11 inch wifi only, 256gb 4th gen 2 years</t>
  </si>
  <si>
    <t>applecareplusipadpro202211</t>
  </si>
  <si>
    <t>apple care plus coverage warranty for ipad pro 11 inch</t>
  </si>
  <si>
    <t>2022appleipad129pro</t>
  </si>
  <si>
    <t>apple ipad pro 12.9 inch wifi only, 256gb 6th gen</t>
  </si>
  <si>
    <t>applecareplusipadp2022129</t>
  </si>
  <si>
    <t>apple care plus coverage warranty for ipad pro 12.9 2 years</t>
  </si>
  <si>
    <t>m2132022</t>
  </si>
  <si>
    <t>ats 17-in-1 type c hub self powered</t>
  </si>
  <si>
    <t>powerpodcharger</t>
  </si>
  <si>
    <t>rechargeable keychain ipad/phone charger works with apple and android devices (specify for android or apple) (for integrated assistive technology)</t>
  </si>
  <si>
    <t>powerpod101</t>
  </si>
  <si>
    <t>warranty6067</t>
  </si>
  <si>
    <t>11pro2022</t>
  </si>
  <si>
    <t>warranty60889</t>
  </si>
  <si>
    <t>2022ipadpro</t>
  </si>
  <si>
    <t>otterbox defender series case for ipad pro 12.9 5th gen</t>
  </si>
  <si>
    <t>warranty1292022</t>
  </si>
  <si>
    <t>340746-003-2023</t>
  </si>
  <si>
    <t>ZoomText Screen Magnifier software v2023 electronic  perpetual</t>
  </si>
  <si>
    <t>Vispero</t>
  </si>
  <si>
    <t>440861-001-2024/2025</t>
  </si>
  <si>
    <t>ZoomText Screen Magnifier SMA at time of original purchase good for 2024 and 2025</t>
  </si>
  <si>
    <t>340014-003-2023</t>
  </si>
  <si>
    <t>JAWS Home Edition v2023 software electronic perpetual</t>
  </si>
  <si>
    <t>SJ-1A-2024/2025</t>
  </si>
  <si>
    <t>JAWS Home Edition SMA if purchased at time of initial software purchase electronic for v2024&amp;2025</t>
  </si>
  <si>
    <t>340026-003-2023</t>
  </si>
  <si>
    <t>JAWS Professional v2023 software electronic perpetual</t>
  </si>
  <si>
    <t>SJNT-1A-2024/2025</t>
  </si>
  <si>
    <t>JAWS Professional SMA if purchased at time of initial software purchase electronic for v2024&amp;2025</t>
  </si>
  <si>
    <t>340787-001-A-2023</t>
  </si>
  <si>
    <t>Fusion Home v2023 software electronic perpetual</t>
  </si>
  <si>
    <t>440856-001-A-2024/2025</t>
  </si>
  <si>
    <t>Fusion Home SMA electronic for v2024&amp;2025 if purchased at time of initial software</t>
  </si>
  <si>
    <t>340789-003-2023</t>
  </si>
  <si>
    <t>Fusion Pro v2023 software electronic perpetual</t>
  </si>
  <si>
    <t>440859-001-A-2024/2025</t>
  </si>
  <si>
    <t>Fusion Pro SMA electronic for v2024&amp;2025 if purchased at time of initial software</t>
  </si>
  <si>
    <t>340766-003-2023</t>
  </si>
  <si>
    <t>ZoomText Magnifier/Screen Reader v2023 software electronic perpetual</t>
  </si>
  <si>
    <t>440863-001-2024/2025</t>
  </si>
  <si>
    <t>ZoomText Magnifier/Screen Reader SMA at time of original purchase good for 2024 and 2025</t>
  </si>
  <si>
    <t>2023hp15</t>
  </si>
  <si>
    <t>intel i7 12th gen, 16gb ram, 512gb ssd, bluetooth,wifi,win11</t>
  </si>
  <si>
    <t>2023hp15warranty</t>
  </si>
  <si>
    <t>ats 3 year premium warranty with remote support</t>
  </si>
  <si>
    <t>2023hp17</t>
  </si>
  <si>
    <t>intel i7 13th gen, 16gb ram, 512gb ssd, bluetooth,wifi,win11</t>
  </si>
  <si>
    <t>2023hp17warranty</t>
  </si>
  <si>
    <t>2023hp14</t>
  </si>
  <si>
    <t>2023hp14warranty</t>
  </si>
  <si>
    <t>2023hpdesktop</t>
  </si>
  <si>
    <t>2023hpdesktopwarranty</t>
  </si>
  <si>
    <t>2022imac24</t>
  </si>
  <si>
    <t>24 inch with retina 4.5k display, m1, 8gb ram, 256gb ssd</t>
  </si>
  <si>
    <t>2022imac24warranty</t>
  </si>
  <si>
    <t>3 year applecare plus warranty</t>
  </si>
  <si>
    <t>2023hp16</t>
  </si>
  <si>
    <t>intel i9 13th gen, 16gb ram, 512gb ssd, bluetooth,wifi,geforce rtx4060, win11</t>
  </si>
  <si>
    <t>2023hp16warranty</t>
  </si>
  <si>
    <t>2022macbook16m2</t>
  </si>
  <si>
    <t>macbookpro16warranty</t>
  </si>
  <si>
    <t>2022macbook14m2</t>
  </si>
  <si>
    <t>macbookpro14warranty</t>
  </si>
  <si>
    <t>2022ipad102</t>
  </si>
  <si>
    <t>apple ipad 10.2 wifi only 256gb</t>
  </si>
  <si>
    <t>ipad102warranty</t>
  </si>
  <si>
    <t>2 year applecare plus warranty</t>
  </si>
  <si>
    <t>mssurface5</t>
  </si>
  <si>
    <t>microsoft surface laptop 5, 15 inch screen, intel i7 12th gen, 32gb ram, 1 tb ssd, win11</t>
  </si>
  <si>
    <t>surfacewarranty</t>
  </si>
  <si>
    <t>asus14chromebook</t>
  </si>
  <si>
    <t>asus 2-in-1 14inch screen, intel m3, 8gb ram, 64gb emmc, chrome os</t>
  </si>
  <si>
    <t>asus</t>
  </si>
  <si>
    <t>asus3yearwarrantycb</t>
  </si>
  <si>
    <t>ssdupgrade512gb</t>
  </si>
  <si>
    <t>upgrade to 512gb ssd nvme</t>
  </si>
  <si>
    <t>samsung32od</t>
  </si>
  <si>
    <t>samsung 32 inch ips monitor 1ms flat</t>
  </si>
  <si>
    <t>g5od</t>
  </si>
  <si>
    <t>samsung32inf</t>
  </si>
  <si>
    <t>samsung 32 inch viewfinity uhd monitor flat</t>
  </si>
  <si>
    <t>s32vf</t>
  </si>
  <si>
    <t>ramupgrade16</t>
  </si>
  <si>
    <t>upgrade memory to 16gb</t>
  </si>
  <si>
    <t>ram16</t>
  </si>
  <si>
    <t>epsonecotankaio</t>
  </si>
  <si>
    <t>epson eco tank wireless all in one with adf inkjet</t>
  </si>
  <si>
    <t>eco3850</t>
  </si>
  <si>
    <t>epsonecotankproaio</t>
  </si>
  <si>
    <t>epson eco tank wireless all in one with adf inkjet supertank</t>
  </si>
  <si>
    <t>proet5150</t>
  </si>
  <si>
    <t>hpofficejet250</t>
  </si>
  <si>
    <t>hp officejet 250 mobile wireless aio inkjet printer</t>
  </si>
  <si>
    <t>oj250mobile</t>
  </si>
  <si>
    <t>hpstaioprinter</t>
  </si>
  <si>
    <t>hp smart tank wireless aio inkjet printer</t>
  </si>
  <si>
    <t>hpst7301</t>
  </si>
  <si>
    <t>applemagictrackpad</t>
  </si>
  <si>
    <t>apple magic trackpad white</t>
  </si>
  <si>
    <t>amtwhite</t>
  </si>
  <si>
    <t>chargeruni</t>
  </si>
  <si>
    <t>universal charger for laptops</t>
  </si>
  <si>
    <t>charger</t>
  </si>
  <si>
    <t>j5createds</t>
  </si>
  <si>
    <t>j5 create usb c triple display docking station for apple</t>
  </si>
  <si>
    <t>j5create</t>
  </si>
  <si>
    <t>wifiadapter</t>
  </si>
  <si>
    <t>universal wifi adapter</t>
  </si>
  <si>
    <t>wifiadap</t>
  </si>
  <si>
    <t>logitechdtsheadset</t>
  </si>
  <si>
    <t>logitech lightspeed wireless dts headphone over the ear</t>
  </si>
  <si>
    <t>g733</t>
  </si>
  <si>
    <t>dragonpro16</t>
  </si>
  <si>
    <t>dragon professional 16</t>
  </si>
  <si>
    <t>dragpro16</t>
  </si>
  <si>
    <t>brotherads1700w</t>
  </si>
  <si>
    <t>brother wireless duplex document scanner mobile</t>
  </si>
  <si>
    <t>ads1700w</t>
  </si>
  <si>
    <t>universalstand129s</t>
  </si>
  <si>
    <t>universal anti theft stand for ipad 12.9 pro swivels</t>
  </si>
  <si>
    <t>abovetek129</t>
  </si>
  <si>
    <t>129tabletstand</t>
  </si>
  <si>
    <t>universal tablet stand unsecured for ipad 12.9 swivels</t>
  </si>
  <si>
    <t>129tablets</t>
  </si>
  <si>
    <t>appledockhub</t>
  </si>
  <si>
    <t>aqwiizlab usb c hub with dual drive enclosure docking station</t>
  </si>
  <si>
    <t>qwiizlab</t>
  </si>
  <si>
    <t>samsungod32c</t>
  </si>
  <si>
    <t>samsung odyssey 32 inch qhd curved 165hz</t>
  </si>
  <si>
    <t>apple macbook pro 16, m2 pro, 16gb ram, 512gb ssd</t>
  </si>
  <si>
    <t>apple macbook pro 14, m2 pro, 16gb ram, 512gb ssd</t>
  </si>
  <si>
    <t>logitech h390 usb headset</t>
  </si>
  <si>
    <t>24 inch with retina 4.5k display, m1,8gb ram,256gb ssd</t>
  </si>
  <si>
    <t>2023hp16i7</t>
  </si>
  <si>
    <t>intel i7 12th gen, 16gb ram, 512gb ssd, bluetooth,wifi,arc370, win11</t>
  </si>
  <si>
    <t>2023hp16warrantyi7</t>
  </si>
  <si>
    <t>2023atsminipc</t>
  </si>
  <si>
    <t>Intel i9 12th gen, 32gb ram, 1tb ssd, geforce rtx3050, win11pro</t>
  </si>
  <si>
    <t>2023atsminipcwarranty</t>
  </si>
  <si>
    <t>addtam8outlet</t>
  </si>
  <si>
    <t>8 widely outlets with 3 usb ports and 1 type c port 3 sided 5ft cord</t>
  </si>
  <si>
    <t>2023nitropdf</t>
  </si>
  <si>
    <t>2023 nitro pdf pro perpetual</t>
  </si>
  <si>
    <t>eset2023</t>
  </si>
  <si>
    <t>eset antivirus nod32 2023 with 3 years of protection</t>
  </si>
  <si>
    <t>wifikbmousehold</t>
  </si>
  <si>
    <t>wireless keyboard with phone holder, mouse combo</t>
  </si>
  <si>
    <t>wdcloud4tb</t>
  </si>
  <si>
    <t>western digital my cloud 4 tb drive (must have ethernet port available)</t>
  </si>
  <si>
    <t>scanmarkerair</t>
  </si>
  <si>
    <t>scan marker air pen scanner/reader with OCR wireless-black</t>
  </si>
  <si>
    <t>vormorpen112</t>
  </si>
  <si>
    <t>vormor pen scanner/reader ocr with 112 languages supported</t>
  </si>
  <si>
    <t>intel i9 12th gen, 32gb ram, 1tb ssd, geforce rtx3050, win11pro</t>
  </si>
  <si>
    <t>msistealth173</t>
  </si>
  <si>
    <t>msi stealth 17.3 144hz, i9, geforce rtx 3060, 1tb ssd, 16gb ram, windows 11</t>
  </si>
  <si>
    <t>msi</t>
  </si>
  <si>
    <t>asusrogstrix18</t>
  </si>
  <si>
    <t>asus rog strix 18 inch 240hz qhd, 13th gen i9, 16gb ram, 1 tb ssd, geforce rtx 4080, windows 11</t>
  </si>
  <si>
    <t>applemacminidesktopm2</t>
  </si>
  <si>
    <t>apple mac mini m2 chip, 8gb ram, 512gb ssd</t>
  </si>
  <si>
    <t>hp135spectre</t>
  </si>
  <si>
    <t>2in1 13.5 inch touchscreen, i7 13th gen, 16gb ram, 512gb ssd, windows 11, nightfall black color</t>
  </si>
  <si>
    <t>hp16spectre</t>
  </si>
  <si>
    <t>2in1 16 inch touch screen, i7 13th gen, 16gb ram, 512gb ssd, windows 11, nightfall black color</t>
  </si>
  <si>
    <t>samsunggalaxybook3pro</t>
  </si>
  <si>
    <t>samsung galaxy book 3 2in1 15.6 touch screen, 13th gen i7, 16gb ram, 512gb ssd, windows 11, graphite color</t>
  </si>
  <si>
    <t>samsung</t>
  </si>
  <si>
    <t>hp14envy2023</t>
  </si>
  <si>
    <t>hp envy 2in1 14 inch touch screen, i7 13th gen, 16gb ram, 512gb ssd, windows 11</t>
  </si>
  <si>
    <t>asusrog16</t>
  </si>
  <si>
    <t>asus rog 16 165hz, 13th gen i7, 16gb ram, 512gb ssd, geforce rtx 4060, windows 11, gray</t>
  </si>
  <si>
    <t>hpomen16</t>
  </si>
  <si>
    <t>hp omen 16.1 144hz, 13th gen i7, 16gb ram, 512gb ssd, geforce rtx 4050, windows 11, shadow black</t>
  </si>
  <si>
    <t>atsmsiwarranty</t>
  </si>
  <si>
    <t>ats msi 3 year warranty with remote support</t>
  </si>
  <si>
    <t>asusrog18warranty</t>
  </si>
  <si>
    <t>ats asus 3 year warranty with remote support</t>
  </si>
  <si>
    <t>applemacminiwarranty</t>
  </si>
  <si>
    <t>apple mac mini desktop warranty</t>
  </si>
  <si>
    <t>hp13spectrewarranty</t>
  </si>
  <si>
    <t>ats hp 3 year warranty with remote support</t>
  </si>
  <si>
    <t>hp16spectrewarranty</t>
  </si>
  <si>
    <t>samsungbookwarranty</t>
  </si>
  <si>
    <t>ats samsung 3 year warranty with remote support</t>
  </si>
  <si>
    <t>hp14envy2023warranty</t>
  </si>
  <si>
    <t>asusrog16warranty</t>
  </si>
  <si>
    <t>hpomen16warranty</t>
  </si>
  <si>
    <t>Item Name/Number 
(MUST BE UNIQUE)</t>
  </si>
  <si>
    <t>pny256gb</t>
  </si>
  <si>
    <t>pny 256 usb flash drive 3.0</t>
  </si>
  <si>
    <t>canonscan300</t>
  </si>
  <si>
    <t>canon scan lide 300 scanner</t>
  </si>
  <si>
    <t>canon300</t>
  </si>
  <si>
    <t>usblight</t>
  </si>
  <si>
    <t>usb led light</t>
  </si>
  <si>
    <t>duxbury</t>
  </si>
  <si>
    <t>duxbury braille translation software</t>
  </si>
  <si>
    <t>asus156oled</t>
  </si>
  <si>
    <t>asus oled 15.6, intel core i7, geforce rtx 3050 6gb, 16gb ram, 512gb ssd, win11</t>
  </si>
  <si>
    <t>ats156oled3yearwarranty</t>
  </si>
  <si>
    <t>ATS 15.6 oled 3 year premium warranty with remote support</t>
  </si>
  <si>
    <t>2023hpaio27</t>
  </si>
  <si>
    <t>27 inch nontouch, intel i7 13th gen, geforce rtx 3050 4gb, 16gb ram, 512gb ssd, win11</t>
  </si>
  <si>
    <t>20233yearwarranty</t>
  </si>
  <si>
    <t>2023hpaio24</t>
  </si>
  <si>
    <t>24 inch nontouch, intel i7 13th gen, 16gb ram, 512gb ssd, win11</t>
  </si>
  <si>
    <t>satechitb4hub</t>
  </si>
  <si>
    <t>satechi thunderbolt 4 slim hub</t>
  </si>
  <si>
    <t>jlabjbudstalk</t>
  </si>
  <si>
    <t>jlab jbuds talk desktop style high performer microphone</t>
  </si>
  <si>
    <t>jlabbudstalk</t>
  </si>
  <si>
    <t>satechiprohubslim</t>
  </si>
  <si>
    <t>satechi pro hub slim usb c dongle 7 in 1</t>
  </si>
  <si>
    <t>satechiprohub</t>
  </si>
  <si>
    <t>hplaserjet4301fdw</t>
  </si>
  <si>
    <t>hp laserjet pro 4301fdw wireless color all in one printer</t>
  </si>
  <si>
    <t>laserjet4301fdw</t>
  </si>
  <si>
    <t>hpenvy6455e</t>
  </si>
  <si>
    <t>hp envy 6455e wireless all in one printer</t>
  </si>
  <si>
    <t>envy6455e</t>
  </si>
  <si>
    <t>hpofficejetpro9015e</t>
  </si>
  <si>
    <t>hp officejet pro 9015e wireless all in one inkjet printer</t>
  </si>
  <si>
    <t>officejet9015e</t>
  </si>
  <si>
    <t>wdeasystore18tb</t>
  </si>
  <si>
    <t>western digital easystore 18 TB external hard drive plug and play</t>
  </si>
  <si>
    <t>easystore18tb</t>
  </si>
  <si>
    <t>wdeasystore14tb</t>
  </si>
  <si>
    <t>western digital easystore 14 TB external hard drive plug and play</t>
  </si>
  <si>
    <t>easystore14tb</t>
  </si>
  <si>
    <t>156war</t>
  </si>
  <si>
    <t>20233year</t>
  </si>
  <si>
    <t>ats12genlaptop</t>
  </si>
  <si>
    <t>i7 12th gen, 16gb ram, 512gb ssd, windows 11, onboard graphics</t>
  </si>
  <si>
    <t>ats13genlaptop</t>
  </si>
  <si>
    <t>i7 13th gen, 16gb ram, 512gb ssd, windows 11, onboard graphics</t>
  </si>
  <si>
    <t>ats3yearnucwarranty</t>
  </si>
  <si>
    <t>ats premium 3 year warranty with remote support</t>
  </si>
  <si>
    <t>atsi912genlaptop</t>
  </si>
  <si>
    <t>i9 12th gen, 16gb ram, 512gb ssd, windows 11, rtx graphics</t>
  </si>
  <si>
    <t>atsi913genlaptop</t>
  </si>
  <si>
    <t>i9 13th gen, 16gb ram, 512gb ssd, windows 11, rtx graphics</t>
  </si>
  <si>
    <t>ats12geni7</t>
  </si>
  <si>
    <t>2023hplaserjet227</t>
  </si>
  <si>
    <t xml:space="preserve">hp laserjet pro mfp aio printer </t>
  </si>
  <si>
    <t>m227fdw</t>
  </si>
  <si>
    <t>hplaserjetm140</t>
  </si>
  <si>
    <t>hp laserjet mfp m140 series</t>
  </si>
  <si>
    <t>m140</t>
  </si>
  <si>
    <t>hpstylus</t>
  </si>
  <si>
    <t>stylus pen for hp laptops</t>
  </si>
  <si>
    <t>adonitpro4</t>
  </si>
  <si>
    <t>adonit pro 4 stylus pen</t>
  </si>
  <si>
    <t>hp9604kwebcam</t>
  </si>
  <si>
    <t>hp 960 4k streaming webcam</t>
  </si>
  <si>
    <t>hp960</t>
  </si>
  <si>
    <t>hpscanjetpro2600</t>
  </si>
  <si>
    <t>hp scanjet pro 2600</t>
  </si>
  <si>
    <t>scanjet2600</t>
  </si>
  <si>
    <t>2023repairlabor</t>
  </si>
  <si>
    <t>repair labor 5 hours</t>
  </si>
  <si>
    <t>2023repair</t>
  </si>
  <si>
    <t>logitechh570e</t>
  </si>
  <si>
    <t>logitech h570e mono headphones,noise cancelling mic, usb</t>
  </si>
  <si>
    <t>h570e</t>
  </si>
  <si>
    <t>wifikbmouseholder</t>
  </si>
  <si>
    <t>wireless keyboard with phone/tablet holder and wireless mouse</t>
  </si>
  <si>
    <t>veilzor</t>
  </si>
  <si>
    <t>3in1chargestation</t>
  </si>
  <si>
    <t>3 in 1 charging station for apple watch,iphone,and airpods</t>
  </si>
  <si>
    <t>3in1</t>
  </si>
  <si>
    <t>ats13geni7</t>
  </si>
  <si>
    <t>ATS3YRNUC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</si>
</sst>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.000_);_(&quot;$&quot;* \(#,##0.000\);_(&quot;$&quot;* &quot;-&quot;?????_);_(@_)"/>
    <numFmt numFmtId="166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000000"/>
      <name val="Times New Roman"/>
      <family val="1"/>
    </font>
    <font>
      <sz val="8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name val="Helv"/>
      <family val="2"/>
    </font>
    <font>
      <sz val="12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17">
    <fill>
      <patternFill patternType="none"/>
    </fill>
    <fill>
      <patternFill patternType="gray125"/>
    </fill>
    <fill>
      <patternFill patternType="darkDown">
        <fgColor theme="0" tint="-0.24994659260841701"/>
        <bgColor theme="0"/>
      </patternFill>
    </fill>
    <fill>
      <patternFill patternType="solid">
        <fgColor rgb="FF0022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 tint="0.79998168889431442"/>
        <bgColor theme="0" tint="-0.24994659260841701"/>
      </patternFill>
    </fill>
    <fill>
      <patternFill patternType="solid">
        <fgColor theme="0"/>
        <bgColor theme="0" tint="-0.24994659260841701"/>
      </patternFill>
    </fill>
    <fill>
      <patternFill patternType="solid">
        <fgColor indexed="65"/>
        <bgColor indexed="64"/>
      </patternFill>
    </fill>
    <fill>
      <patternFill patternType="solid">
        <fgColor theme="6"/>
        <bgColor rgb="FF00B050"/>
      </patternFill>
    </fill>
    <fill>
      <patternFill patternType="gray0625">
        <bgColor rgb="FFFFFF9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theme="0" tint="-0.24994659260841701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1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7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9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" fillId="0" borderId="0"/>
    <xf numFmtId="44" fontId="9" fillId="0" borderId="0" applyFont="0" applyFill="0" applyBorder="0" applyAlignment="0" applyProtection="0"/>
    <xf numFmtId="0" fontId="9" fillId="0" borderId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4" fontId="12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9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0" applyFont="1" applyAlignment="1" applyProtection="1">
      <alignment vertical="center"/>
      <protection hidden="1"/>
    </xf>
    <xf numFmtId="0" fontId="3" fillId="3" borderId="1" xfId="0" applyFont="1" applyFill="1" applyBorder="1" applyAlignment="1" applyProtection="1">
      <alignment vertical="center" wrapText="1"/>
      <protection hidden="1"/>
    </xf>
    <xf numFmtId="0" fontId="3" fillId="3" borderId="1" xfId="0" applyFont="1" applyFill="1" applyBorder="1" applyAlignment="1" applyProtection="1">
      <alignment vertical="center"/>
      <protection hidden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44" fontId="4" fillId="0" borderId="0" xfId="0" applyNumberFormat="1" applyFont="1" applyAlignment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hidden="1"/>
    </xf>
    <xf numFmtId="0" fontId="3" fillId="3" borderId="1" xfId="2" applyNumberFormat="1" applyFont="1" applyFill="1" applyBorder="1" applyAlignment="1" applyProtection="1">
      <alignment horizontal="center" vertical="center" wrapText="1"/>
      <protection hidden="1"/>
    </xf>
    <xf numFmtId="164" fontId="3" fillId="3" borderId="1" xfId="2" applyNumberFormat="1" applyFont="1" applyFill="1" applyBorder="1" applyAlignment="1" applyProtection="1">
      <alignment horizontal="center" vertical="center" wrapText="1"/>
      <protection hidden="1"/>
    </xf>
    <xf numFmtId="10" fontId="3" fillId="3" borderId="1" xfId="3" applyNumberFormat="1" applyFont="1" applyFill="1" applyBorder="1" applyAlignment="1" applyProtection="1">
      <alignment horizontal="center" vertical="center" wrapText="1"/>
      <protection hidden="1"/>
    </xf>
    <xf numFmtId="44" fontId="3" fillId="3" borderId="1" xfId="2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164" fontId="4" fillId="0" borderId="0" xfId="2" applyNumberFormat="1" applyFont="1" applyFill="1" applyAlignment="1" applyProtection="1">
      <alignment horizontal="center" vertical="center"/>
    </xf>
    <xf numFmtId="165" fontId="4" fillId="0" borderId="0" xfId="2" applyNumberFormat="1" applyFont="1" applyFill="1" applyAlignment="1" applyProtection="1">
      <alignment horizontal="center" vertical="center"/>
    </xf>
    <xf numFmtId="44" fontId="4" fillId="0" borderId="0" xfId="3" applyNumberFormat="1" applyFont="1" applyFill="1" applyAlignment="1" applyProtection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3" fillId="3" borderId="2" xfId="0" applyNumberFormat="1" applyFont="1" applyFill="1" applyBorder="1" applyAlignment="1" applyProtection="1">
      <alignment horizontal="center" vertical="center" wrapText="1"/>
      <protection hidden="1"/>
    </xf>
    <xf numFmtId="49" fontId="2" fillId="8" borderId="1" xfId="0" applyNumberFormat="1" applyFont="1" applyFill="1" applyBorder="1" applyAlignment="1" applyProtection="1">
      <alignment vertical="center" wrapText="1"/>
      <protection locked="0"/>
    </xf>
    <xf numFmtId="49" fontId="4" fillId="8" borderId="1" xfId="0" applyNumberFormat="1" applyFont="1" applyFill="1" applyBorder="1" applyAlignment="1" applyProtection="1">
      <alignment vertical="center" wrapText="1"/>
      <protection locked="0"/>
    </xf>
    <xf numFmtId="0" fontId="4" fillId="8" borderId="1" xfId="2" applyNumberFormat="1" applyFont="1" applyFill="1" applyBorder="1" applyAlignment="1" applyProtection="1">
      <alignment horizontal="center" vertical="center"/>
      <protection locked="0"/>
    </xf>
    <xf numFmtId="49" fontId="2" fillId="8" borderId="1" xfId="36" applyNumberFormat="1" applyFont="1" applyFill="1" applyBorder="1" applyAlignment="1" applyProtection="1">
      <alignment vertical="center" wrapText="1"/>
      <protection locked="0"/>
    </xf>
    <xf numFmtId="49" fontId="4" fillId="8" borderId="1" xfId="36" applyNumberFormat="1" applyFont="1" applyFill="1" applyBorder="1" applyAlignment="1" applyProtection="1">
      <alignment vertical="center" wrapText="1"/>
      <protection locked="0"/>
    </xf>
    <xf numFmtId="0" fontId="4" fillId="8" borderId="1" xfId="37" applyNumberFormat="1" applyFont="1" applyFill="1" applyBorder="1" applyAlignment="1" applyProtection="1">
      <alignment horizontal="center" vertical="center"/>
      <protection locked="0"/>
    </xf>
    <xf numFmtId="164" fontId="4" fillId="8" borderId="1" xfId="37" applyNumberFormat="1" applyFont="1" applyFill="1" applyBorder="1" applyAlignment="1" applyProtection="1">
      <alignment horizontal="center" vertical="center"/>
      <protection locked="0"/>
    </xf>
    <xf numFmtId="10" fontId="4" fillId="8" borderId="1" xfId="38" applyNumberFormat="1" applyFont="1" applyFill="1" applyBorder="1" applyAlignment="1" applyProtection="1">
      <alignment horizontal="center" vertical="center"/>
      <protection locked="0" hidden="1"/>
    </xf>
    <xf numFmtId="49" fontId="2" fillId="8" borderId="1" xfId="47" applyNumberFormat="1" applyFont="1" applyFill="1" applyBorder="1" applyAlignment="1" applyProtection="1">
      <alignment vertical="center" wrapText="1"/>
      <protection locked="0"/>
    </xf>
    <xf numFmtId="49" fontId="4" fillId="8" borderId="1" xfId="47" applyNumberFormat="1" applyFont="1" applyFill="1" applyBorder="1" applyAlignment="1" applyProtection="1">
      <alignment vertical="center" wrapText="1"/>
      <protection locked="0"/>
    </xf>
    <xf numFmtId="0" fontId="4" fillId="8" borderId="1" xfId="48" applyNumberFormat="1" applyFont="1" applyFill="1" applyBorder="1" applyAlignment="1" applyProtection="1">
      <alignment horizontal="center" vertical="center"/>
      <protection locked="0"/>
    </xf>
    <xf numFmtId="164" fontId="4" fillId="8" borderId="1" xfId="48" applyNumberFormat="1" applyFont="1" applyFill="1" applyBorder="1" applyAlignment="1" applyProtection="1">
      <alignment horizontal="center" vertical="center"/>
      <protection locked="0"/>
    </xf>
    <xf numFmtId="10" fontId="4" fillId="8" borderId="1" xfId="49" applyNumberFormat="1" applyFont="1" applyFill="1" applyBorder="1" applyAlignment="1" applyProtection="1">
      <alignment horizontal="center" vertical="center"/>
      <protection locked="0" hidden="1"/>
    </xf>
    <xf numFmtId="0" fontId="3" fillId="3" borderId="1" xfId="51" applyFont="1" applyFill="1" applyBorder="1" applyAlignment="1" applyProtection="1">
      <alignment vertical="center" wrapText="1"/>
      <protection hidden="1"/>
    </xf>
    <xf numFmtId="0" fontId="3" fillId="3" borderId="11" xfId="51" applyFont="1" applyFill="1" applyBorder="1" applyAlignment="1" applyProtection="1">
      <alignment vertical="center"/>
      <protection hidden="1"/>
    </xf>
    <xf numFmtId="0" fontId="5" fillId="5" borderId="1" xfId="53" applyFont="1" applyFill="1" applyBorder="1" applyAlignment="1">
      <alignment horizontal="center" vertical="center"/>
    </xf>
    <xf numFmtId="0" fontId="3" fillId="3" borderId="1" xfId="54" applyNumberFormat="1" applyFont="1" applyFill="1" applyBorder="1" applyAlignment="1" applyProtection="1">
      <alignment horizontal="center" vertical="center" wrapText="1"/>
      <protection hidden="1"/>
    </xf>
    <xf numFmtId="0" fontId="3" fillId="3" borderId="2" xfId="53" applyFont="1" applyFill="1" applyBorder="1" applyAlignment="1" applyProtection="1">
      <alignment horizontal="center" vertical="center" wrapText="1"/>
      <protection hidden="1"/>
    </xf>
    <xf numFmtId="0" fontId="3" fillId="3" borderId="3" xfId="54" applyNumberFormat="1" applyFont="1" applyFill="1" applyBorder="1" applyAlignment="1" applyProtection="1">
      <alignment horizontal="right" vertical="center"/>
      <protection hidden="1"/>
    </xf>
    <xf numFmtId="0" fontId="3" fillId="3" borderId="15" xfId="54" applyNumberFormat="1" applyFont="1" applyFill="1" applyBorder="1" applyAlignment="1" applyProtection="1">
      <alignment horizontal="right" vertical="center"/>
      <protection hidden="1"/>
    </xf>
    <xf numFmtId="0" fontId="3" fillId="3" borderId="6" xfId="53" applyFont="1" applyFill="1" applyBorder="1" applyAlignment="1" applyProtection="1">
      <alignment horizontal="center" vertical="center" wrapText="1"/>
      <protection hidden="1"/>
    </xf>
    <xf numFmtId="0" fontId="3" fillId="3" borderId="0" xfId="53" applyFont="1" applyFill="1" applyAlignment="1" applyProtection="1">
      <alignment horizontal="center" vertical="center" wrapText="1"/>
      <protection hidden="1"/>
    </xf>
    <xf numFmtId="0" fontId="3" fillId="3" borderId="7" xfId="54" applyNumberFormat="1" applyFont="1" applyFill="1" applyBorder="1" applyAlignment="1" applyProtection="1">
      <alignment horizontal="right" vertical="center"/>
      <protection hidden="1"/>
    </xf>
    <xf numFmtId="0" fontId="3" fillId="3" borderId="8" xfId="53" applyFont="1" applyFill="1" applyBorder="1" applyAlignment="1" applyProtection="1">
      <alignment horizontal="center" vertical="center" wrapText="1"/>
      <protection hidden="1"/>
    </xf>
    <xf numFmtId="0" fontId="3" fillId="3" borderId="9" xfId="53" applyFont="1" applyFill="1" applyBorder="1" applyAlignment="1" applyProtection="1">
      <alignment horizontal="center" vertical="center" wrapText="1"/>
      <protection hidden="1"/>
    </xf>
    <xf numFmtId="0" fontId="3" fillId="3" borderId="10" xfId="54" applyNumberFormat="1" applyFont="1" applyFill="1" applyBorder="1" applyAlignment="1" applyProtection="1">
      <alignment horizontal="right" vertical="center"/>
      <protection hidden="1"/>
    </xf>
    <xf numFmtId="0" fontId="3" fillId="3" borderId="16" xfId="54" applyNumberFormat="1" applyFont="1" applyFill="1" applyBorder="1" applyAlignment="1" applyProtection="1">
      <alignment horizontal="right" vertical="center"/>
      <protection hidden="1"/>
    </xf>
    <xf numFmtId="0" fontId="3" fillId="7" borderId="1" xfId="54" applyNumberFormat="1" applyFont="1" applyFill="1" applyBorder="1" applyAlignment="1" applyProtection="1">
      <alignment horizontal="center" vertical="center"/>
      <protection hidden="1"/>
    </xf>
    <xf numFmtId="49" fontId="4" fillId="13" borderId="1" xfId="58" applyNumberFormat="1" applyFont="1" applyFill="1" applyBorder="1" applyAlignment="1" applyProtection="1">
      <alignment vertical="center" wrapText="1"/>
      <protection locked="0"/>
    </xf>
    <xf numFmtId="49" fontId="4" fillId="4" borderId="1" xfId="58" applyNumberFormat="1" applyFont="1" applyFill="1" applyBorder="1" applyAlignment="1" applyProtection="1">
      <alignment vertical="center" wrapText="1"/>
      <protection locked="0"/>
    </xf>
    <xf numFmtId="0" fontId="2" fillId="0" borderId="0" xfId="36" applyFont="1" applyAlignment="1">
      <alignment vertical="center"/>
    </xf>
    <xf numFmtId="10" fontId="4" fillId="8" borderId="1" xfId="46" applyNumberFormat="1" applyFont="1" applyFill="1" applyBorder="1" applyAlignment="1" applyProtection="1">
      <alignment horizontal="center" vertical="center"/>
      <protection locked="0" hidden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51" applyFont="1"/>
    <xf numFmtId="0" fontId="13" fillId="0" borderId="0" xfId="0" applyFont="1" applyAlignment="1">
      <alignment vertical="center"/>
    </xf>
    <xf numFmtId="0" fontId="4" fillId="11" borderId="0" xfId="51" applyFont="1" applyFill="1"/>
    <xf numFmtId="0" fontId="4" fillId="11" borderId="0" xfId="51" applyFont="1" applyFill="1" applyAlignment="1">
      <alignment wrapText="1"/>
    </xf>
    <xf numFmtId="0" fontId="4" fillId="10" borderId="1" xfId="55" applyNumberFormat="1" applyFont="1" applyFill="1" applyBorder="1" applyAlignment="1" applyProtection="1">
      <alignment horizontal="center"/>
    </xf>
    <xf numFmtId="0" fontId="4" fillId="0" borderId="0" xfId="6" applyFont="1"/>
    <xf numFmtId="0" fontId="4" fillId="0" borderId="0" xfId="53" applyFont="1"/>
    <xf numFmtId="0" fontId="2" fillId="4" borderId="1" xfId="53" applyFont="1" applyFill="1" applyBorder="1" applyProtection="1">
      <protection locked="0"/>
    </xf>
    <xf numFmtId="0" fontId="2" fillId="4" borderId="1" xfId="53" applyFont="1" applyFill="1" applyBorder="1" applyAlignment="1" applyProtection="1">
      <alignment wrapText="1"/>
      <protection locked="0"/>
    </xf>
    <xf numFmtId="44" fontId="2" fillId="4" borderId="1" xfId="55" applyFont="1" applyFill="1" applyBorder="1" applyProtection="1">
      <protection locked="0"/>
    </xf>
    <xf numFmtId="9" fontId="2" fillId="4" borderId="1" xfId="56" applyFont="1" applyFill="1" applyBorder="1" applyProtection="1">
      <protection locked="0"/>
    </xf>
    <xf numFmtId="44" fontId="4" fillId="10" borderId="1" xfId="55" applyFont="1" applyFill="1" applyBorder="1" applyProtection="1"/>
    <xf numFmtId="9" fontId="2" fillId="4" borderId="15" xfId="56" applyFont="1" applyFill="1" applyBorder="1" applyProtection="1">
      <protection locked="0"/>
    </xf>
    <xf numFmtId="44" fontId="6" fillId="12" borderId="17" xfId="55" applyFont="1" applyFill="1" applyBorder="1" applyProtection="1"/>
    <xf numFmtId="0" fontId="4" fillId="11" borderId="0" xfId="53" applyFont="1" applyFill="1"/>
    <xf numFmtId="0" fontId="4" fillId="11" borderId="0" xfId="53" applyFont="1" applyFill="1" applyAlignment="1">
      <alignment wrapText="1"/>
    </xf>
    <xf numFmtId="0" fontId="2" fillId="4" borderId="1" xfId="53" applyFont="1" applyFill="1" applyBorder="1" applyAlignment="1" applyProtection="1">
      <alignment horizontal="right" wrapText="1"/>
      <protection locked="0"/>
    </xf>
    <xf numFmtId="0" fontId="2" fillId="13" borderId="1" xfId="57" applyFont="1" applyFill="1" applyBorder="1" applyProtection="1">
      <protection locked="0"/>
    </xf>
    <xf numFmtId="44" fontId="2" fillId="13" borderId="1" xfId="59" applyFont="1" applyFill="1" applyBorder="1" applyProtection="1">
      <protection locked="0"/>
    </xf>
    <xf numFmtId="9" fontId="2" fillId="13" borderId="1" xfId="60" applyFont="1" applyFill="1" applyBorder="1" applyProtection="1">
      <protection locked="0"/>
    </xf>
    <xf numFmtId="0" fontId="2" fillId="4" borderId="1" xfId="57" applyFont="1" applyFill="1" applyBorder="1" applyProtection="1">
      <protection locked="0"/>
    </xf>
    <xf numFmtId="44" fontId="2" fillId="4" borderId="1" xfId="59" applyFont="1" applyFill="1" applyBorder="1" applyProtection="1">
      <protection locked="0"/>
    </xf>
    <xf numFmtId="9" fontId="2" fillId="4" borderId="1" xfId="60" applyFont="1" applyFill="1" applyBorder="1" applyProtection="1">
      <protection locked="0"/>
    </xf>
    <xf numFmtId="0" fontId="4" fillId="11" borderId="0" xfId="0" applyFont="1" applyFill="1"/>
    <xf numFmtId="0" fontId="4" fillId="11" borderId="0" xfId="0" applyFont="1" applyFill="1" applyAlignment="1">
      <alignment wrapText="1"/>
    </xf>
    <xf numFmtId="164" fontId="2" fillId="0" borderId="0" xfId="0" applyNumberFormat="1" applyFont="1" applyAlignment="1">
      <alignment vertical="center"/>
    </xf>
    <xf numFmtId="44" fontId="4" fillId="9" borderId="1" xfId="39" applyFont="1" applyFill="1" applyBorder="1" applyAlignment="1" applyProtection="1">
      <alignment vertical="center"/>
    </xf>
    <xf numFmtId="166" fontId="2" fillId="4" borderId="1" xfId="56" applyNumberFormat="1" applyFont="1" applyFill="1" applyBorder="1" applyProtection="1">
      <protection locked="0"/>
    </xf>
    <xf numFmtId="0" fontId="2" fillId="14" borderId="1" xfId="0" applyFont="1" applyFill="1" applyBorder="1" applyAlignment="1" applyProtection="1">
      <alignment wrapText="1"/>
      <protection locked="0"/>
    </xf>
    <xf numFmtId="0" fontId="4" fillId="14" borderId="1" xfId="2" applyNumberFormat="1" applyFont="1" applyFill="1" applyBorder="1" applyAlignment="1" applyProtection="1">
      <alignment horizontal="center" vertical="center" wrapText="1"/>
      <protection locked="0"/>
    </xf>
    <xf numFmtId="164" fontId="4" fillId="14" borderId="1" xfId="2" applyNumberFormat="1" applyFont="1" applyFill="1" applyBorder="1" applyAlignment="1" applyProtection="1">
      <alignment horizontal="center" vertical="center" wrapText="1"/>
      <protection locked="0"/>
    </xf>
    <xf numFmtId="10" fontId="4" fillId="14" borderId="1" xfId="3" applyNumberFormat="1" applyFont="1" applyFill="1" applyBorder="1" applyAlignment="1" applyProtection="1">
      <alignment horizontal="center" vertical="center" wrapText="1"/>
      <protection locked="0" hidden="1"/>
    </xf>
    <xf numFmtId="44" fontId="4" fillId="15" borderId="1" xfId="1" applyFont="1" applyFill="1" applyBorder="1" applyAlignment="1" applyProtection="1">
      <alignment vertical="center" wrapText="1"/>
    </xf>
    <xf numFmtId="49" fontId="2" fillId="14" borderId="1" xfId="0" applyNumberFormat="1" applyFont="1" applyFill="1" applyBorder="1" applyAlignment="1" applyProtection="1">
      <alignment vertical="center" wrapText="1"/>
      <protection locked="0"/>
    </xf>
    <xf numFmtId="49" fontId="4" fillId="14" borderId="1" xfId="0" applyNumberFormat="1" applyFont="1" applyFill="1" applyBorder="1" applyAlignment="1" applyProtection="1">
      <alignment vertical="center" wrapText="1"/>
      <protection locked="0"/>
    </xf>
    <xf numFmtId="0" fontId="5" fillId="5" borderId="1" xfId="0" applyFont="1" applyFill="1" applyBorder="1" applyAlignment="1">
      <alignment horizontal="center" vertical="center"/>
    </xf>
    <xf numFmtId="0" fontId="3" fillId="3" borderId="3" xfId="2" applyNumberFormat="1" applyFont="1" applyFill="1" applyBorder="1" applyAlignment="1" applyProtection="1">
      <alignment horizontal="right" vertical="center"/>
      <protection hidden="1"/>
    </xf>
    <xf numFmtId="0" fontId="3" fillId="3" borderId="15" xfId="2" applyNumberFormat="1" applyFont="1" applyFill="1" applyBorder="1" applyAlignment="1" applyProtection="1">
      <alignment horizontal="right" vertical="center"/>
      <protection hidden="1"/>
    </xf>
    <xf numFmtId="0" fontId="3" fillId="3" borderId="6" xfId="0" applyFont="1" applyFill="1" applyBorder="1" applyAlignment="1" applyProtection="1">
      <alignment horizontal="center" vertical="center" wrapText="1"/>
      <protection hidden="1"/>
    </xf>
    <xf numFmtId="0" fontId="3" fillId="3" borderId="0" xfId="0" applyFont="1" applyFill="1" applyAlignment="1" applyProtection="1">
      <alignment horizontal="center" vertical="center" wrapText="1"/>
      <protection hidden="1"/>
    </xf>
    <xf numFmtId="0" fontId="3" fillId="3" borderId="7" xfId="2" applyNumberFormat="1" applyFont="1" applyFill="1" applyBorder="1" applyAlignment="1" applyProtection="1">
      <alignment horizontal="right" vertical="center"/>
      <protection hidden="1"/>
    </xf>
    <xf numFmtId="0" fontId="3" fillId="3" borderId="8" xfId="0" applyFont="1" applyFill="1" applyBorder="1" applyAlignment="1" applyProtection="1">
      <alignment horizontal="center" vertical="center" wrapText="1"/>
      <protection hidden="1"/>
    </xf>
    <xf numFmtId="0" fontId="3" fillId="3" borderId="9" xfId="0" applyFont="1" applyFill="1" applyBorder="1" applyAlignment="1" applyProtection="1">
      <alignment horizontal="center" vertical="center" wrapText="1"/>
      <protection hidden="1"/>
    </xf>
    <xf numFmtId="0" fontId="3" fillId="3" borderId="10" xfId="2" applyNumberFormat="1" applyFont="1" applyFill="1" applyBorder="1" applyAlignment="1" applyProtection="1">
      <alignment horizontal="right" vertical="center"/>
      <protection hidden="1"/>
    </xf>
    <xf numFmtId="0" fontId="3" fillId="3" borderId="16" xfId="2" applyNumberFormat="1" applyFont="1" applyFill="1" applyBorder="1" applyAlignment="1" applyProtection="1">
      <alignment horizontal="right" vertical="center"/>
      <protection hidden="1"/>
    </xf>
    <xf numFmtId="0" fontId="3" fillId="7" borderId="1" xfId="2" applyNumberFormat="1" applyFont="1" applyFill="1" applyBorder="1" applyAlignment="1" applyProtection="1">
      <alignment horizontal="center" vertical="center"/>
      <protection hidden="1"/>
    </xf>
    <xf numFmtId="49" fontId="2" fillId="4" borderId="1" xfId="0" applyNumberFormat="1" applyFont="1" applyFill="1" applyBorder="1" applyAlignment="1" applyProtection="1">
      <alignment vertical="center" wrapText="1"/>
      <protection locked="0"/>
    </xf>
    <xf numFmtId="49" fontId="4" fillId="4" borderId="1" xfId="0" applyNumberFormat="1" applyFont="1" applyFill="1" applyBorder="1" applyAlignment="1" applyProtection="1">
      <alignment vertical="center" wrapText="1"/>
      <protection locked="0"/>
    </xf>
    <xf numFmtId="0" fontId="4" fillId="10" borderId="1" xfId="1" applyNumberFormat="1" applyFont="1" applyFill="1" applyBorder="1" applyAlignment="1" applyProtection="1">
      <alignment horizontal="center"/>
    </xf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44" fontId="2" fillId="4" borderId="1" xfId="1" applyFont="1" applyFill="1" applyBorder="1" applyProtection="1">
      <protection locked="0"/>
    </xf>
    <xf numFmtId="9" fontId="2" fillId="4" borderId="1" xfId="3" applyFont="1" applyFill="1" applyBorder="1" applyProtection="1">
      <protection locked="0"/>
    </xf>
    <xf numFmtId="44" fontId="4" fillId="10" borderId="1" xfId="1" applyFont="1" applyFill="1" applyBorder="1" applyProtection="1"/>
    <xf numFmtId="9" fontId="2" fillId="4" borderId="15" xfId="3" applyFont="1" applyFill="1" applyBorder="1" applyProtection="1">
      <protection locked="0"/>
    </xf>
    <xf numFmtId="44" fontId="6" fillId="12" borderId="17" xfId="1" applyFont="1" applyFill="1" applyBorder="1" applyProtection="1"/>
    <xf numFmtId="0" fontId="2" fillId="13" borderId="1" xfId="0" applyFont="1" applyFill="1" applyBorder="1" applyProtection="1">
      <protection locked="0"/>
    </xf>
    <xf numFmtId="0" fontId="2" fillId="13" borderId="1" xfId="0" applyFont="1" applyFill="1" applyBorder="1" applyAlignment="1" applyProtection="1">
      <alignment wrapText="1"/>
      <protection locked="0"/>
    </xf>
    <xf numFmtId="44" fontId="2" fillId="13" borderId="1" xfId="1" applyFont="1" applyFill="1" applyBorder="1" applyProtection="1">
      <protection locked="0"/>
    </xf>
    <xf numFmtId="9" fontId="2" fillId="13" borderId="1" xfId="3" applyFont="1" applyFill="1" applyBorder="1" applyProtection="1">
      <protection locked="0"/>
    </xf>
    <xf numFmtId="44" fontId="4" fillId="2" borderId="1" xfId="1" applyFont="1" applyFill="1" applyBorder="1" applyProtection="1"/>
    <xf numFmtId="0" fontId="2" fillId="4" borderId="1" xfId="0" applyFont="1" applyFill="1" applyBorder="1" applyAlignment="1" applyProtection="1">
      <alignment vertical="center" wrapText="1"/>
      <protection locked="0"/>
    </xf>
    <xf numFmtId="0" fontId="4" fillId="4" borderId="1" xfId="0" applyFont="1" applyFill="1" applyBorder="1" applyAlignment="1" applyProtection="1">
      <alignment vertical="center" wrapText="1"/>
      <protection locked="0"/>
    </xf>
    <xf numFmtId="0" fontId="14" fillId="0" borderId="0" xfId="0" applyFont="1"/>
    <xf numFmtId="0" fontId="3" fillId="7" borderId="1" xfId="2" applyNumberFormat="1" applyFont="1" applyFill="1" applyBorder="1" applyAlignment="1" applyProtection="1">
      <alignment horizontal="center" vertical="center" wrapText="1"/>
      <protection hidden="1"/>
    </xf>
    <xf numFmtId="0" fontId="3" fillId="7" borderId="1" xfId="54" applyNumberFormat="1" applyFont="1" applyFill="1" applyBorder="1" applyAlignment="1" applyProtection="1">
      <alignment horizontal="center" vertical="center" wrapText="1"/>
      <protection hidden="1"/>
    </xf>
    <xf numFmtId="0" fontId="2" fillId="13" borderId="1" xfId="58" applyFont="1" applyFill="1" applyBorder="1" applyAlignment="1" applyProtection="1">
      <alignment wrapText="1"/>
      <protection locked="0"/>
    </xf>
    <xf numFmtId="0" fontId="2" fillId="4" borderId="1" xfId="58" applyFont="1" applyFill="1" applyBorder="1" applyAlignment="1" applyProtection="1">
      <alignment wrapText="1"/>
      <protection locked="0"/>
    </xf>
    <xf numFmtId="164" fontId="4" fillId="8" borderId="2" xfId="37" applyNumberFormat="1" applyFont="1" applyFill="1" applyBorder="1" applyAlignment="1" applyProtection="1">
      <alignment horizontal="center" vertical="center"/>
      <protection locked="0"/>
    </xf>
    <xf numFmtId="10" fontId="2" fillId="4" borderId="1" xfId="56" applyNumberFormat="1" applyFont="1" applyFill="1" applyBorder="1" applyProtection="1">
      <protection locked="0"/>
    </xf>
    <xf numFmtId="44" fontId="4" fillId="14" borderId="1" xfId="1" applyFont="1" applyFill="1" applyBorder="1" applyAlignment="1" applyProtection="1">
      <alignment horizontal="center" vertical="center" wrapText="1"/>
      <protection locked="0"/>
    </xf>
    <xf numFmtId="164" fontId="4" fillId="14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1" applyNumberFormat="1" applyFont="1" applyFill="1" applyBorder="1" applyAlignment="1" applyProtection="1">
      <alignment horizontal="center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4" fillId="16" borderId="1" xfId="1" applyNumberFormat="1" applyFont="1" applyFill="1" applyBorder="1" applyProtection="1"/>
    <xf numFmtId="0" fontId="5" fillId="0" borderId="0" xfId="0" applyFont="1" applyAlignment="1" applyProtection="1">
      <alignment horizontal="left" vertical="center" wrapText="1"/>
      <protection hidden="1"/>
    </xf>
    <xf numFmtId="0" fontId="4" fillId="16" borderId="14" xfId="1" applyNumberFormat="1" applyFont="1" applyFill="1" applyBorder="1" applyProtection="1"/>
    <xf numFmtId="0" fontId="5" fillId="0" borderId="6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3" fillId="7" borderId="8" xfId="2" applyNumberFormat="1" applyFont="1" applyFill="1" applyBorder="1" applyAlignment="1" applyProtection="1">
      <alignment horizontal="center" vertical="center"/>
      <protection hidden="1"/>
    </xf>
    <xf numFmtId="0" fontId="3" fillId="7" borderId="9" xfId="2" applyNumberFormat="1" applyFont="1" applyFill="1" applyBorder="1" applyAlignment="1" applyProtection="1">
      <alignment horizontal="center" vertical="center"/>
      <protection hidden="1"/>
    </xf>
    <xf numFmtId="0" fontId="3" fillId="3" borderId="4" xfId="2" applyNumberFormat="1" applyFont="1" applyFill="1" applyBorder="1" applyAlignment="1" applyProtection="1">
      <alignment horizontal="center" vertical="center"/>
      <protection hidden="1"/>
    </xf>
    <xf numFmtId="0" fontId="3" fillId="3" borderId="5" xfId="2" applyNumberFormat="1" applyFont="1" applyFill="1" applyBorder="1" applyAlignment="1" applyProtection="1">
      <alignment horizontal="center" vertical="center"/>
      <protection hidden="1"/>
    </xf>
    <xf numFmtId="0" fontId="4" fillId="10" borderId="14" xfId="55" applyNumberFormat="1" applyFont="1" applyFill="1" applyBorder="1" applyAlignment="1" applyProtection="1">
      <alignment horizontal="center"/>
    </xf>
    <xf numFmtId="0" fontId="4" fillId="10" borderId="15" xfId="55" applyNumberFormat="1" applyFont="1" applyFill="1" applyBorder="1" applyAlignment="1" applyProtection="1">
      <alignment horizontal="center"/>
    </xf>
    <xf numFmtId="0" fontId="3" fillId="3" borderId="14" xfId="2" applyNumberFormat="1" applyFont="1" applyFill="1" applyBorder="1" applyAlignment="1" applyProtection="1">
      <alignment horizontal="center" vertical="center" wrapText="1"/>
      <protection hidden="1"/>
    </xf>
    <xf numFmtId="0" fontId="3" fillId="3" borderId="16" xfId="2" applyNumberFormat="1" applyFont="1" applyFill="1" applyBorder="1" applyAlignment="1" applyProtection="1">
      <alignment horizontal="center" vertical="center" wrapText="1"/>
      <protection hidden="1"/>
    </xf>
    <xf numFmtId="0" fontId="3" fillId="3" borderId="14" xfId="54" applyNumberFormat="1" applyFont="1" applyFill="1" applyBorder="1" applyAlignment="1" applyProtection="1">
      <alignment horizontal="center" vertical="center" wrapText="1"/>
      <protection hidden="1"/>
    </xf>
    <xf numFmtId="0" fontId="3" fillId="3" borderId="16" xfId="54" applyNumberFormat="1" applyFont="1" applyFill="1" applyBorder="1" applyAlignment="1" applyProtection="1">
      <alignment horizontal="center" vertical="center" wrapText="1"/>
      <protection hidden="1"/>
    </xf>
    <xf numFmtId="0" fontId="3" fillId="3" borderId="4" xfId="54" applyNumberFormat="1" applyFont="1" applyFill="1" applyBorder="1" applyAlignment="1" applyProtection="1">
      <alignment horizontal="center" vertical="center"/>
      <protection hidden="1"/>
    </xf>
    <xf numFmtId="0" fontId="3" fillId="3" borderId="5" xfId="54" applyNumberFormat="1" applyFont="1" applyFill="1" applyBorder="1" applyAlignment="1" applyProtection="1">
      <alignment horizontal="center" vertical="center"/>
      <protection hidden="1"/>
    </xf>
    <xf numFmtId="0" fontId="3" fillId="7" borderId="8" xfId="54" applyNumberFormat="1" applyFont="1" applyFill="1" applyBorder="1" applyAlignment="1" applyProtection="1">
      <alignment horizontal="center" vertical="center"/>
      <protection hidden="1"/>
    </xf>
    <xf numFmtId="0" fontId="3" fillId="7" borderId="9" xfId="54" applyNumberFormat="1" applyFont="1" applyFill="1" applyBorder="1" applyAlignment="1" applyProtection="1">
      <alignment horizontal="center" vertical="center"/>
      <protection hidden="1"/>
    </xf>
    <xf numFmtId="0" fontId="3" fillId="3" borderId="15" xfId="54" applyNumberFormat="1" applyFont="1" applyFill="1" applyBorder="1" applyAlignment="1" applyProtection="1">
      <alignment horizontal="center" vertical="center" wrapText="1"/>
      <protection hidden="1"/>
    </xf>
    <xf numFmtId="0" fontId="6" fillId="6" borderId="12" xfId="51" applyFont="1" applyFill="1" applyBorder="1" applyAlignment="1" applyProtection="1">
      <alignment horizontal="center" vertical="center" wrapText="1"/>
      <protection hidden="1"/>
    </xf>
    <xf numFmtId="0" fontId="3" fillId="6" borderId="13" xfId="51" applyFont="1" applyFill="1" applyBorder="1" applyAlignment="1" applyProtection="1">
      <alignment horizontal="center" vertical="center" wrapText="1"/>
      <protection hidden="1"/>
    </xf>
    <xf numFmtId="0" fontId="3" fillId="6" borderId="18" xfId="51" applyFont="1" applyFill="1" applyBorder="1" applyAlignment="1" applyProtection="1">
      <alignment horizontal="center" vertical="center" wrapText="1"/>
      <protection hidden="1"/>
    </xf>
    <xf numFmtId="0" fontId="4" fillId="16" borderId="14" xfId="1" applyNumberFormat="1" applyFont="1" applyFill="1" applyBorder="1" applyAlignment="1" applyProtection="1">
      <alignment horizontal="left"/>
    </xf>
    <xf numFmtId="0" fontId="4" fillId="16" borderId="16" xfId="1" applyNumberFormat="1" applyFont="1" applyFill="1" applyBorder="1" applyAlignment="1" applyProtection="1">
      <alignment horizontal="left"/>
    </xf>
    <xf numFmtId="0" fontId="4" fillId="16" borderId="15" xfId="1" applyNumberFormat="1" applyFont="1" applyFill="1" applyBorder="1" applyAlignment="1" applyProtection="1">
      <alignment horizontal="left"/>
    </xf>
  </cellXfs>
  <cellStyles count="61">
    <cellStyle name="Comma" xfId="2" builtinId="3"/>
    <cellStyle name="Comma 2" xfId="37" xr:uid="{B821A77E-FA23-46AB-9333-90368027EA7A}"/>
    <cellStyle name="Comma 2 2" xfId="48" xr:uid="{EF9DD770-3950-4180-AD45-64270D8E5CAA}"/>
    <cellStyle name="Comma 3" xfId="7" xr:uid="{390B0D84-118C-4CB3-B1DD-C613D7980896}"/>
    <cellStyle name="Comma 3 2" xfId="43" xr:uid="{FD09DEE9-BE3A-4E2C-B5E8-C0FA57F23827}"/>
    <cellStyle name="Comma 3 2 2" xfId="54" xr:uid="{4D891541-D274-4E88-9DDF-DD25AC8AF04C}"/>
    <cellStyle name="Currency" xfId="1" builtinId="4"/>
    <cellStyle name="Currency 10" xfId="24" xr:uid="{916B0C10-C769-4533-9C38-91CC1DABFF22}"/>
    <cellStyle name="Currency 10 2" xfId="32" xr:uid="{6336F8A4-7A4C-45BE-BC97-F6768250E409}"/>
    <cellStyle name="Currency 10 2 2" xfId="34" xr:uid="{4D9D4543-C908-4FB8-BE62-449E91AD6BF7}"/>
    <cellStyle name="Currency 10 2 2 2" xfId="41" xr:uid="{D4998A04-6358-4D5F-B337-FEDC1D538A37}"/>
    <cellStyle name="Currency 10 2 2 2 2" xfId="52" xr:uid="{F3B532D7-C3FB-4AE3-8259-F7F6E08F05F1}"/>
    <cellStyle name="Currency 10 2 2 3" xfId="12" xr:uid="{FCD84951-8E71-4B96-8445-BA37D6643D61}"/>
    <cellStyle name="Currency 10 2 2 3 2" xfId="59" xr:uid="{C2D9E9BC-2AD3-4950-B694-2D2C5A78DFD0}"/>
    <cellStyle name="Currency 11 2" xfId="35" xr:uid="{F287B784-3AE1-4B1C-A3F8-835E14B909E7}"/>
    <cellStyle name="Currency 11 2 2" xfId="29" xr:uid="{39787F64-97FE-432D-88BF-F55D61704C7D}"/>
    <cellStyle name="Currency 13" xfId="26" xr:uid="{4319CA27-3613-4C24-AF1F-F1E2FEDAC7F4}"/>
    <cellStyle name="Currency 16" xfId="27" xr:uid="{E65FECF8-BEE2-44F9-9FE6-0D4698F63D7E}"/>
    <cellStyle name="Currency 4" xfId="39" xr:uid="{553F11B6-D4DA-4A05-A497-AF1B9EC9240A}"/>
    <cellStyle name="Currency 4 2" xfId="50" xr:uid="{1FF176CD-3929-47EF-BF41-50A4397FF353}"/>
    <cellStyle name="Currency 5" xfId="8" xr:uid="{424228E6-EC32-4D09-879A-088A44883D68}"/>
    <cellStyle name="Currency 5 2" xfId="44" xr:uid="{5B41D1C4-1018-45BD-A1DA-2B4666C49D4F}"/>
    <cellStyle name="Currency 5 2 2" xfId="55" xr:uid="{1485DF8D-5717-4F0C-AE46-AD5A78FB2AF1}"/>
    <cellStyle name="Currency 5 7" xfId="30" xr:uid="{4F205153-A9C3-4F14-B397-0B1346A5B197}"/>
    <cellStyle name="Currency 7 6" xfId="20" xr:uid="{05349FC5-974B-40A6-99AB-8911AAAB8E0F}"/>
    <cellStyle name="Normal" xfId="0" builtinId="0"/>
    <cellStyle name="Normal 10" xfId="17" xr:uid="{F4B4FC81-05D4-4DEF-970A-F08B65FBC1B8}"/>
    <cellStyle name="Normal 10 10" xfId="28" xr:uid="{85A3C70D-BA84-4A40-A335-4B730E4577F9}"/>
    <cellStyle name="Normal 10 10 2" xfId="40" xr:uid="{9C9507C1-08C9-46E7-ABD6-65C6E45C10DC}"/>
    <cellStyle name="Normal 10 10 2 2" xfId="51" xr:uid="{DC3048D9-5B27-484A-89D2-2751AA10FD27}"/>
    <cellStyle name="Normal 10 10 3" xfId="11" xr:uid="{D9FD7B27-AFDC-45DD-B38D-34191B8BDD36}"/>
    <cellStyle name="Normal 10 10 3 2" xfId="58" xr:uid="{74B8472E-D4EE-4323-8C3C-FD565BEEBE08}"/>
    <cellStyle name="Normal 10 7_Product template" xfId="19" xr:uid="{61F6A666-CE04-416B-9A3B-9EB9858CA011}"/>
    <cellStyle name="Normal 12" xfId="25" xr:uid="{39DA9FF4-8040-481D-8534-936FB04494EE}"/>
    <cellStyle name="Normal 13 3" xfId="23" xr:uid="{E99ECDA9-3D67-4E99-B3B3-A0B6F0EFC1A6}"/>
    <cellStyle name="Normal 13 3 3" xfId="33" xr:uid="{A4DA67ED-080E-46C6-9029-5AA21DE9C2E5}"/>
    <cellStyle name="Normal 2" xfId="5" xr:uid="{314D70F8-AE0B-4EC6-8FDD-122E03F8AAB7}"/>
    <cellStyle name="Normal 2 2" xfId="14" xr:uid="{E5BF69A7-678B-4DBA-BB71-853CB22A2C13}"/>
    <cellStyle name="Normal 2 3" xfId="4" xr:uid="{D79367D4-3710-4D26-9C81-802792E4ACBC}"/>
    <cellStyle name="Normal 2 4" xfId="16" xr:uid="{4F208C41-DB09-4DB7-98FF-CE813DFDFB83}"/>
    <cellStyle name="Normal 3" xfId="15" xr:uid="{C09AA975-96B7-4141-907A-5FAB2EEA9E4E}"/>
    <cellStyle name="Normal 37" xfId="31" xr:uid="{AF4F70C9-A5AF-4E5A-AC77-85A63FDAF086}"/>
    <cellStyle name="Normal 4 2" xfId="18" xr:uid="{FA0BA80B-2E81-4768-93AF-FFD08CF5AAC7}"/>
    <cellStyle name="Normal 5" xfId="36" xr:uid="{8CD1A0AF-2B07-4A3A-A5F0-D8DE148FCCFC}"/>
    <cellStyle name="Normal 5 2" xfId="47" xr:uid="{DE3DC9D6-F0C4-4E35-A702-AF8492F5455C}"/>
    <cellStyle name="Normal 7" xfId="6" xr:uid="{70462015-1D3D-49C1-9A88-063B0A1953FE}"/>
    <cellStyle name="Normal 7 2" xfId="42" xr:uid="{0719BF8E-5ABF-453E-8361-A9ECD0B60DB1}"/>
    <cellStyle name="Normal 7 2 2" xfId="53" xr:uid="{63B19EE0-A1D9-4E40-99AE-24EC87806085}"/>
    <cellStyle name="Normal 9" xfId="10" xr:uid="{0D8B1AA7-D464-474A-AB8B-48C46FD5551D}"/>
    <cellStyle name="Normal 9 2" xfId="57" xr:uid="{62BAD50F-9F68-4422-A3C4-26400A205C36}"/>
    <cellStyle name="Percent" xfId="3" builtinId="5"/>
    <cellStyle name="Percent 5" xfId="38" xr:uid="{CD5BB30D-DB64-4DE8-ABCC-D0CDD0F1C31C}"/>
    <cellStyle name="Percent 5 2 2" xfId="46" xr:uid="{79A21027-A31F-46C8-B153-51D75DE7555E}"/>
    <cellStyle name="Percent 5 2 2 2" xfId="49" xr:uid="{2FC3F19B-D621-4A9B-8795-2B8675EB22C6}"/>
    <cellStyle name="Percent 6 3" xfId="21" xr:uid="{39AE8295-4804-401F-A1CF-725D307476E2}"/>
    <cellStyle name="Percent 7" xfId="9" xr:uid="{34FC38F4-DC90-4FC3-97EB-1C777AC9F54C}"/>
    <cellStyle name="Percent 7 2" xfId="45" xr:uid="{9E42D83A-B9C0-4195-BC18-9B08E3AE0962}"/>
    <cellStyle name="Percent 7 2 2" xfId="56" xr:uid="{38A9D487-A5E8-479E-BA5F-63C06B130FDC}"/>
    <cellStyle name="Percent 9" xfId="13" xr:uid="{28FA73BB-5120-4E93-A260-B4E0A06EAA3B}"/>
    <cellStyle name="Percent 9 2" xfId="60" xr:uid="{D1EC6560-9A64-4C42-A11F-A81AEED3ABA2}"/>
    <cellStyle name="Style 1" xfId="22" xr:uid="{58EB071F-26AA-40E7-A5A9-34812C097050}"/>
  </cellStyles>
  <dxfs count="14">
    <dxf>
      <font>
        <color theme="1"/>
      </font>
      <fill>
        <patternFill patternType="darkGray">
          <bgColor theme="1"/>
        </patternFill>
      </fill>
    </dxf>
    <dxf>
      <font>
        <color theme="1"/>
      </font>
      <fill>
        <patternFill patternType="darkGray">
          <bgColor theme="1"/>
        </patternFill>
      </fill>
    </dxf>
    <dxf>
      <font>
        <color theme="1"/>
      </font>
      <fill>
        <patternFill patternType="darkGray">
          <bgColor theme="1"/>
        </patternFill>
      </fill>
    </dxf>
    <dxf>
      <font>
        <color theme="1"/>
      </font>
      <fill>
        <patternFill patternType="darkGray">
          <bgColor theme="1"/>
        </patternFill>
      </fill>
    </dxf>
    <dxf>
      <font>
        <color theme="1"/>
      </font>
      <fill>
        <patternFill patternType="darkGray">
          <bgColor theme="1"/>
        </patternFill>
      </fill>
    </dxf>
    <dxf>
      <font>
        <color theme="1"/>
      </font>
      <fill>
        <patternFill patternType="darkGray">
          <bgColor theme="1"/>
        </patternFill>
      </fill>
    </dxf>
    <dxf>
      <font>
        <color theme="1"/>
      </font>
      <fill>
        <patternFill patternType="darkGray">
          <bgColor theme="1"/>
        </patternFill>
      </fill>
    </dxf>
    <dxf>
      <font>
        <color theme="1"/>
      </font>
      <fill>
        <patternFill patternType="darkGray">
          <bgColor theme="1"/>
        </patternFill>
      </fill>
    </dxf>
    <dxf>
      <font>
        <color theme="1"/>
      </font>
      <fill>
        <patternFill patternType="darkGray">
          <bgColor theme="1"/>
        </patternFill>
      </fill>
    </dxf>
    <dxf>
      <font>
        <color theme="1"/>
      </font>
      <fill>
        <patternFill patternType="darkGray">
          <bgColor theme="1"/>
        </patternFill>
      </fill>
    </dxf>
    <dxf>
      <font>
        <color theme="1"/>
      </font>
      <fill>
        <patternFill patternType="darkGray">
          <bgColor theme="1"/>
        </patternFill>
      </fill>
    </dxf>
    <dxf>
      <font>
        <color theme="1"/>
      </font>
      <fill>
        <patternFill patternType="darkGray">
          <bgColor theme="1"/>
        </patternFill>
      </fill>
    </dxf>
    <dxf>
      <font>
        <color theme="1"/>
      </font>
      <fill>
        <patternFill patternType="darkGray">
          <bgColor theme="1"/>
        </patternFill>
      </fill>
    </dxf>
    <dxf>
      <font>
        <color theme="1"/>
      </font>
      <fill>
        <patternFill patternType="darkGray"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322F6-D993-463C-9555-8216BBCDD95C}">
  <sheetPr>
    <tabColor rgb="FFFFFF99"/>
    <pageSetUpPr autoPageBreaks="0" fitToPage="1"/>
  </sheetPr>
  <dimension ref="B1:AD32"/>
  <sheetViews>
    <sheetView showGridLines="0" view="pageLayout" topLeftCell="A8" zoomScale="80" zoomScaleNormal="85" zoomScaleSheetLayoutView="100" zoomScalePageLayoutView="80" workbookViewId="0">
      <selection activeCell="D24" sqref="D24"/>
    </sheetView>
  </sheetViews>
  <sheetFormatPr defaultColWidth="9.28515625" defaultRowHeight="12.75" x14ac:dyDescent="0.2"/>
  <cols>
    <col min="1" max="1" width="1.7109375" style="53" customWidth="1"/>
    <col min="2" max="2" width="13" style="53" bestFit="1" customWidth="1"/>
    <col min="3" max="3" width="27.28515625" style="53" bestFit="1" customWidth="1"/>
    <col min="4" max="4" width="71" style="54" customWidth="1"/>
    <col min="5" max="5" width="18.140625" style="53" bestFit="1" customWidth="1"/>
    <col min="6" max="6" width="12.140625" style="53" customWidth="1"/>
    <col min="7" max="7" width="11.85546875" style="53" customWidth="1"/>
    <col min="8" max="8" width="13.7109375" style="4" customWidth="1"/>
    <col min="9" max="16384" width="9.28515625" style="53"/>
  </cols>
  <sheetData>
    <row r="1" spans="2:30" s="4" customFormat="1" x14ac:dyDescent="0.2">
      <c r="B1" s="2" t="s">
        <v>65</v>
      </c>
      <c r="C1" s="129" t="s">
        <v>62</v>
      </c>
      <c r="D1" s="129"/>
      <c r="E1" s="130"/>
      <c r="F1" s="130"/>
      <c r="G1" s="130"/>
      <c r="H1" s="130"/>
    </row>
    <row r="2" spans="2:30" s="4" customFormat="1" x14ac:dyDescent="0.2">
      <c r="B2" s="2" t="s">
        <v>60</v>
      </c>
      <c r="C2" s="129" t="s">
        <v>61</v>
      </c>
      <c r="D2" s="129"/>
      <c r="E2" s="130"/>
      <c r="F2" s="130"/>
      <c r="G2" s="130"/>
      <c r="H2" s="130"/>
    </row>
    <row r="3" spans="2:30" s="4" customFormat="1" x14ac:dyDescent="0.2">
      <c r="B3" s="3" t="s">
        <v>2</v>
      </c>
      <c r="C3" s="129" t="s">
        <v>63</v>
      </c>
      <c r="D3" s="129"/>
      <c r="E3" s="130"/>
      <c r="F3" s="130"/>
      <c r="G3" s="130"/>
      <c r="H3" s="130"/>
    </row>
    <row r="4" spans="2:30" s="4" customFormat="1" x14ac:dyDescent="0.25">
      <c r="B4" s="5"/>
      <c r="C4" s="19"/>
      <c r="D4" s="5"/>
      <c r="E4" s="5"/>
      <c r="F4" s="6"/>
      <c r="G4" s="7"/>
      <c r="H4" s="8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2:30" s="1" customFormat="1" ht="38.25" x14ac:dyDescent="0.25">
      <c r="B5" s="9" t="s">
        <v>3</v>
      </c>
      <c r="C5" s="20" t="s">
        <v>756</v>
      </c>
      <c r="D5" s="9" t="s">
        <v>4</v>
      </c>
      <c r="E5" s="10" t="s">
        <v>5</v>
      </c>
      <c r="F5" s="11" t="s">
        <v>6</v>
      </c>
      <c r="G5" s="12" t="s">
        <v>7</v>
      </c>
      <c r="H5" s="13" t="s">
        <v>8</v>
      </c>
    </row>
    <row r="6" spans="2:30" s="14" customFormat="1" ht="25.5" x14ac:dyDescent="0.25">
      <c r="B6" s="15">
        <v>1</v>
      </c>
      <c r="C6" s="24" t="s">
        <v>243</v>
      </c>
      <c r="D6" s="25" t="s">
        <v>244</v>
      </c>
      <c r="E6" s="26" t="s">
        <v>245</v>
      </c>
      <c r="F6" s="27">
        <v>224.52970000000002</v>
      </c>
      <c r="G6" s="28">
        <v>0.5</v>
      </c>
      <c r="H6" s="81">
        <f>F6-(F6*G6)</f>
        <v>112.26485000000001</v>
      </c>
    </row>
    <row r="7" spans="2:30" s="14" customFormat="1" x14ac:dyDescent="0.25">
      <c r="B7" s="15">
        <v>2</v>
      </c>
      <c r="C7" s="24" t="s">
        <v>110</v>
      </c>
      <c r="D7" s="25" t="s">
        <v>111</v>
      </c>
      <c r="E7" s="26" t="s">
        <v>239</v>
      </c>
      <c r="F7" s="27">
        <v>123.497</v>
      </c>
      <c r="G7" s="28">
        <v>0</v>
      </c>
      <c r="H7" s="81">
        <f t="shared" ref="H7:H27" si="0">F7-(F7*G7)</f>
        <v>123.497</v>
      </c>
    </row>
    <row r="8" spans="2:30" s="14" customFormat="1" x14ac:dyDescent="0.25">
      <c r="B8" s="15">
        <v>3</v>
      </c>
      <c r="C8" s="24" t="s">
        <v>533</v>
      </c>
      <c r="D8" s="25" t="s">
        <v>534</v>
      </c>
      <c r="E8" s="26" t="s">
        <v>239</v>
      </c>
      <c r="F8" s="27">
        <v>1235.3820000000001</v>
      </c>
      <c r="G8" s="28">
        <v>0.25</v>
      </c>
      <c r="H8" s="81">
        <f t="shared" si="0"/>
        <v>926.53650000000005</v>
      </c>
    </row>
    <row r="9" spans="2:30" s="14" customFormat="1" x14ac:dyDescent="0.25">
      <c r="B9" s="15">
        <v>4</v>
      </c>
      <c r="C9" s="24" t="s">
        <v>10</v>
      </c>
      <c r="D9" s="25" t="s">
        <v>11</v>
      </c>
      <c r="E9" s="26" t="s">
        <v>9</v>
      </c>
      <c r="F9" s="27">
        <v>305.15809999999999</v>
      </c>
      <c r="G9" s="28">
        <v>0</v>
      </c>
      <c r="H9" s="81">
        <f t="shared" si="0"/>
        <v>305.15809999999999</v>
      </c>
    </row>
    <row r="10" spans="2:30" s="14" customFormat="1" x14ac:dyDescent="0.25">
      <c r="B10" s="15">
        <v>5</v>
      </c>
      <c r="C10" s="24" t="s">
        <v>12</v>
      </c>
      <c r="D10" s="25" t="s">
        <v>13</v>
      </c>
      <c r="E10" s="26" t="s">
        <v>9</v>
      </c>
      <c r="F10" s="27">
        <v>97.334999999999994</v>
      </c>
      <c r="G10" s="28">
        <v>0</v>
      </c>
      <c r="H10" s="81">
        <f t="shared" si="0"/>
        <v>97.334999999999994</v>
      </c>
    </row>
    <row r="11" spans="2:30" s="14" customFormat="1" x14ac:dyDescent="0.25">
      <c r="B11" s="15">
        <v>6</v>
      </c>
      <c r="C11" s="24" t="s">
        <v>14</v>
      </c>
      <c r="D11" s="25" t="s">
        <v>15</v>
      </c>
      <c r="E11" s="26" t="s">
        <v>9</v>
      </c>
      <c r="F11" s="27">
        <v>978.5</v>
      </c>
      <c r="G11" s="28">
        <v>0</v>
      </c>
      <c r="H11" s="81">
        <f t="shared" si="0"/>
        <v>978.5</v>
      </c>
    </row>
    <row r="12" spans="2:30" s="14" customFormat="1" x14ac:dyDescent="0.25">
      <c r="B12" s="15">
        <v>7</v>
      </c>
      <c r="C12" s="24" t="s">
        <v>112</v>
      </c>
      <c r="D12" s="25" t="s">
        <v>113</v>
      </c>
      <c r="E12" s="26" t="s">
        <v>9</v>
      </c>
      <c r="F12" s="27">
        <v>147.21790000000001</v>
      </c>
      <c r="G12" s="28">
        <v>0</v>
      </c>
      <c r="H12" s="81">
        <f t="shared" si="0"/>
        <v>147.21790000000001</v>
      </c>
    </row>
    <row r="13" spans="2:30" s="14" customFormat="1" x14ac:dyDescent="0.25">
      <c r="B13" s="15">
        <v>8</v>
      </c>
      <c r="C13" s="24" t="s">
        <v>455</v>
      </c>
      <c r="D13" s="25" t="s">
        <v>456</v>
      </c>
      <c r="E13" s="26" t="s">
        <v>457</v>
      </c>
      <c r="F13" s="27">
        <v>601.42729999999995</v>
      </c>
      <c r="G13" s="28">
        <v>0</v>
      </c>
      <c r="H13" s="81">
        <f t="shared" si="0"/>
        <v>601.42729999999995</v>
      </c>
    </row>
    <row r="14" spans="2:30" s="14" customFormat="1" ht="25.5" x14ac:dyDescent="0.25">
      <c r="B14" s="15">
        <v>9</v>
      </c>
      <c r="C14" s="24" t="s">
        <v>240</v>
      </c>
      <c r="D14" s="25" t="s">
        <v>241</v>
      </c>
      <c r="E14" s="26" t="s">
        <v>242</v>
      </c>
      <c r="F14" s="27">
        <v>224.52970000000002</v>
      </c>
      <c r="G14" s="28">
        <v>0.25</v>
      </c>
      <c r="H14" s="81">
        <f t="shared" si="0"/>
        <v>168.39727500000001</v>
      </c>
    </row>
    <row r="15" spans="2:30" s="14" customFormat="1" x14ac:dyDescent="0.25">
      <c r="B15" s="15">
        <v>10</v>
      </c>
      <c r="C15" s="24" t="s">
        <v>246</v>
      </c>
      <c r="D15" s="25" t="s">
        <v>247</v>
      </c>
      <c r="E15" s="26" t="s">
        <v>248</v>
      </c>
      <c r="F15" s="27">
        <v>280.66469999999998</v>
      </c>
      <c r="G15" s="28">
        <v>0.54</v>
      </c>
      <c r="H15" s="81">
        <f t="shared" si="0"/>
        <v>129.10576199999997</v>
      </c>
    </row>
    <row r="16" spans="2:30" s="14" customFormat="1" x14ac:dyDescent="0.25">
      <c r="B16" s="15">
        <v>11</v>
      </c>
      <c r="C16" s="24" t="s">
        <v>584</v>
      </c>
      <c r="D16" s="25" t="s">
        <v>585</v>
      </c>
      <c r="E16" s="26" t="s">
        <v>586</v>
      </c>
      <c r="F16" s="27">
        <v>592.25</v>
      </c>
      <c r="G16" s="28">
        <v>0.05</v>
      </c>
      <c r="H16" s="81">
        <f t="shared" si="0"/>
        <v>562.63750000000005</v>
      </c>
    </row>
    <row r="17" spans="2:8" s="14" customFormat="1" ht="25.5" x14ac:dyDescent="0.25">
      <c r="B17" s="15">
        <v>12</v>
      </c>
      <c r="C17" s="24" t="s">
        <v>587</v>
      </c>
      <c r="D17" s="25" t="s">
        <v>588</v>
      </c>
      <c r="E17" s="26" t="s">
        <v>586</v>
      </c>
      <c r="F17" s="27">
        <v>149.35</v>
      </c>
      <c r="G17" s="28">
        <v>0.05</v>
      </c>
      <c r="H17" s="81">
        <f t="shared" si="0"/>
        <v>141.88249999999999</v>
      </c>
    </row>
    <row r="18" spans="2:8" s="14" customFormat="1" x14ac:dyDescent="0.25">
      <c r="B18" s="15">
        <v>13</v>
      </c>
      <c r="C18" s="24" t="s">
        <v>589</v>
      </c>
      <c r="D18" s="25" t="s">
        <v>590</v>
      </c>
      <c r="E18" s="26" t="s">
        <v>586</v>
      </c>
      <c r="F18" s="27">
        <v>1133</v>
      </c>
      <c r="G18" s="28">
        <v>0.05</v>
      </c>
      <c r="H18" s="81">
        <f t="shared" si="0"/>
        <v>1076.3499999999999</v>
      </c>
    </row>
    <row r="19" spans="2:8" s="14" customFormat="1" ht="25.5" x14ac:dyDescent="0.25">
      <c r="B19" s="15">
        <v>14</v>
      </c>
      <c r="C19" s="24" t="s">
        <v>591</v>
      </c>
      <c r="D19" s="25" t="s">
        <v>592</v>
      </c>
      <c r="E19" s="26" t="s">
        <v>586</v>
      </c>
      <c r="F19" s="27">
        <v>180.25</v>
      </c>
      <c r="G19" s="28">
        <v>0.05</v>
      </c>
      <c r="H19" s="81">
        <f t="shared" si="0"/>
        <v>171.23750000000001</v>
      </c>
    </row>
    <row r="20" spans="2:8" s="14" customFormat="1" x14ac:dyDescent="0.25">
      <c r="B20" s="15">
        <v>15</v>
      </c>
      <c r="C20" s="24" t="s">
        <v>593</v>
      </c>
      <c r="D20" s="25" t="s">
        <v>594</v>
      </c>
      <c r="E20" s="26" t="s">
        <v>586</v>
      </c>
      <c r="F20" s="27">
        <v>1519.25</v>
      </c>
      <c r="G20" s="28">
        <v>0.05</v>
      </c>
      <c r="H20" s="81">
        <f t="shared" si="0"/>
        <v>1443.2874999999999</v>
      </c>
    </row>
    <row r="21" spans="2:8" ht="25.5" x14ac:dyDescent="0.2">
      <c r="B21" s="15">
        <v>16</v>
      </c>
      <c r="C21" s="24" t="s">
        <v>595</v>
      </c>
      <c r="D21" s="25" t="s">
        <v>596</v>
      </c>
      <c r="E21" s="26" t="s">
        <v>586</v>
      </c>
      <c r="F21" s="27">
        <v>381.1</v>
      </c>
      <c r="G21" s="28">
        <v>0.05</v>
      </c>
      <c r="H21" s="81">
        <f t="shared" si="0"/>
        <v>362.04500000000002</v>
      </c>
    </row>
    <row r="22" spans="2:8" x14ac:dyDescent="0.2">
      <c r="B22" s="15">
        <v>17</v>
      </c>
      <c r="C22" s="24" t="s">
        <v>597</v>
      </c>
      <c r="D22" s="25" t="s">
        <v>598</v>
      </c>
      <c r="E22" s="26" t="s">
        <v>586</v>
      </c>
      <c r="F22" s="27">
        <v>1586.2</v>
      </c>
      <c r="G22" s="28">
        <v>0.05</v>
      </c>
      <c r="H22" s="81">
        <f t="shared" si="0"/>
        <v>1506.89</v>
      </c>
    </row>
    <row r="23" spans="2:8" ht="25.5" x14ac:dyDescent="0.2">
      <c r="B23" s="15">
        <v>18</v>
      </c>
      <c r="C23" s="24" t="s">
        <v>599</v>
      </c>
      <c r="D23" s="25" t="s">
        <v>600</v>
      </c>
      <c r="E23" s="26" t="s">
        <v>586</v>
      </c>
      <c r="F23" s="27">
        <v>319.815</v>
      </c>
      <c r="G23" s="28">
        <v>0.05</v>
      </c>
      <c r="H23" s="81">
        <f t="shared" si="0"/>
        <v>303.82425000000001</v>
      </c>
    </row>
    <row r="24" spans="2:8" x14ac:dyDescent="0.2">
      <c r="B24" s="15">
        <v>19</v>
      </c>
      <c r="C24" s="24" t="s">
        <v>601</v>
      </c>
      <c r="D24" s="25" t="s">
        <v>602</v>
      </c>
      <c r="E24" s="26" t="s">
        <v>586</v>
      </c>
      <c r="F24" s="27">
        <v>2142.4</v>
      </c>
      <c r="G24" s="28">
        <v>0.05</v>
      </c>
      <c r="H24" s="81">
        <f t="shared" si="0"/>
        <v>2035.2800000000002</v>
      </c>
    </row>
    <row r="25" spans="2:8" x14ac:dyDescent="0.2">
      <c r="B25" s="15">
        <v>20</v>
      </c>
      <c r="C25" s="24" t="s">
        <v>603</v>
      </c>
      <c r="D25" s="25" t="s">
        <v>604</v>
      </c>
      <c r="E25" s="26" t="s">
        <v>586</v>
      </c>
      <c r="F25" s="27">
        <v>509.85</v>
      </c>
      <c r="G25" s="28">
        <v>0.05</v>
      </c>
      <c r="H25" s="81">
        <f t="shared" si="0"/>
        <v>484.35750000000002</v>
      </c>
    </row>
    <row r="26" spans="2:8" x14ac:dyDescent="0.2">
      <c r="B26" s="15">
        <v>21</v>
      </c>
      <c r="C26" s="24" t="s">
        <v>605</v>
      </c>
      <c r="D26" s="25" t="s">
        <v>606</v>
      </c>
      <c r="E26" s="26" t="s">
        <v>586</v>
      </c>
      <c r="F26" s="27">
        <v>824</v>
      </c>
      <c r="G26" s="28">
        <v>0.05</v>
      </c>
      <c r="H26" s="81">
        <f t="shared" si="0"/>
        <v>782.8</v>
      </c>
    </row>
    <row r="27" spans="2:8" ht="25.5" x14ac:dyDescent="0.2">
      <c r="B27" s="15">
        <v>22</v>
      </c>
      <c r="C27" s="24" t="s">
        <v>607</v>
      </c>
      <c r="D27" s="25" t="s">
        <v>608</v>
      </c>
      <c r="E27" s="26" t="s">
        <v>586</v>
      </c>
      <c r="F27" s="27">
        <v>206</v>
      </c>
      <c r="G27" s="28">
        <v>0.05</v>
      </c>
      <c r="H27" s="81">
        <f t="shared" si="0"/>
        <v>195.7</v>
      </c>
    </row>
    <row r="30" spans="2:8" x14ac:dyDescent="0.2">
      <c r="D30" s="54" t="s">
        <v>249</v>
      </c>
    </row>
    <row r="32" spans="2:8" x14ac:dyDescent="0.2">
      <c r="C32" s="118"/>
    </row>
  </sheetData>
  <sheetProtection formatCells="0" formatRows="0" insertRows="0"/>
  <autoFilter ref="B5:H5" xr:uid="{27F322F6-D993-463C-9555-8216BBCDD95C}">
    <sortState xmlns:xlrd2="http://schemas.microsoft.com/office/spreadsheetml/2017/richdata2" ref="B6:H28">
      <sortCondition ref="E5"/>
    </sortState>
  </autoFilter>
  <mergeCells count="4">
    <mergeCell ref="C1:D1"/>
    <mergeCell ref="E1:H3"/>
    <mergeCell ref="C2:D2"/>
    <mergeCell ref="C3:D3"/>
  </mergeCells>
  <conditionalFormatting sqref="C25:E27">
    <cfRule type="expression" dxfId="13" priority="11">
      <formula>#REF!&lt;&gt;"Yes"</formula>
    </cfRule>
  </conditionalFormatting>
  <conditionalFormatting sqref="F6:F27">
    <cfRule type="expression" dxfId="12" priority="1">
      <formula>#REF!&lt;&gt;"Yes"</formula>
    </cfRule>
  </conditionalFormatting>
  <conditionalFormatting sqref="G6:G16 C6:E24 G18:G19">
    <cfRule type="expression" dxfId="11" priority="17">
      <formula>#REF!&lt;&gt;"Yes"</formula>
    </cfRule>
  </conditionalFormatting>
  <conditionalFormatting sqref="G17">
    <cfRule type="expression" dxfId="10" priority="16">
      <formula>#REF!&lt;&gt;"Yes"</formula>
    </cfRule>
  </conditionalFormatting>
  <conditionalFormatting sqref="G20:G27">
    <cfRule type="expression" dxfId="9" priority="10">
      <formula>#REF!&lt;&gt;"Yes"</formula>
    </cfRule>
  </conditionalFormatting>
  <pageMargins left="0.25" right="0.5" top="0.75" bottom="0.75" header="0.3" footer="0.3"/>
  <pageSetup paperSize="5" fitToHeight="0" orientation="landscape" horizontalDpi="4294967295" verticalDpi="4294967295" r:id="rId1"/>
  <headerFooter>
    <oddHeader>&amp;L&amp;"Arial,Regular"&amp;8NYS Office of General Services
Procurement Services&amp;C&amp;"Arial,Regular"&amp;8Group 75702 Award 23235
Assistive Technology for Persons with Disabilities
(Statewide)&amp;R&amp;"Arial,Regular"&amp;8&amp;P of &amp;N</oddHeader>
    <oddFooter>&amp;L&amp;"Arial,Regular"&amp;8September 2023 v09.25.2023&amp;C&amp;"Arial,Regular"&amp;8&amp;A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CE01F-CB6D-4484-867A-B47067E20F9A}">
  <sheetPr>
    <tabColor rgb="FFFFFF99"/>
    <pageSetUpPr autoPageBreaks="0" fitToPage="1"/>
  </sheetPr>
  <dimension ref="A1:Z100"/>
  <sheetViews>
    <sheetView showGridLines="0" tabSelected="1" view="pageLayout" topLeftCell="A85" zoomScale="90" zoomScaleNormal="90" zoomScaleSheetLayoutView="100" zoomScalePageLayoutView="90" workbookViewId="0">
      <selection activeCell="H100" sqref="H100"/>
    </sheetView>
  </sheetViews>
  <sheetFormatPr defaultColWidth="9.28515625" defaultRowHeight="12.75" x14ac:dyDescent="0.25"/>
  <cols>
    <col min="1" max="1" width="1.7109375" style="14" customWidth="1"/>
    <col min="2" max="2" width="12.7109375" style="4" customWidth="1"/>
    <col min="3" max="3" width="28" style="4" customWidth="1"/>
    <col min="4" max="4" width="73.28515625" style="4" customWidth="1"/>
    <col min="5" max="5" width="13.42578125" style="4" bestFit="1" customWidth="1"/>
    <col min="6" max="6" width="10.7109375" style="16" bestFit="1" customWidth="1"/>
    <col min="7" max="7" width="10.7109375" style="17" bestFit="1" customWidth="1"/>
    <col min="8" max="8" width="14.140625" style="18" bestFit="1" customWidth="1"/>
    <col min="9" max="16384" width="9.28515625" style="14"/>
  </cols>
  <sheetData>
    <row r="1" spans="2:26" s="4" customFormat="1" x14ac:dyDescent="0.2">
      <c r="B1" s="2" t="s">
        <v>65</v>
      </c>
      <c r="C1" s="129" t="s">
        <v>62</v>
      </c>
      <c r="D1" s="131"/>
      <c r="E1" s="132"/>
      <c r="F1" s="133"/>
      <c r="G1" s="133"/>
      <c r="H1" s="133"/>
    </row>
    <row r="2" spans="2:26" s="4" customFormat="1" x14ac:dyDescent="0.2">
      <c r="B2" s="2" t="s">
        <v>60</v>
      </c>
      <c r="C2" s="129" t="s">
        <v>61</v>
      </c>
      <c r="D2" s="131"/>
      <c r="E2" s="132"/>
      <c r="F2" s="133"/>
      <c r="G2" s="133"/>
      <c r="H2" s="133"/>
    </row>
    <row r="3" spans="2:26" s="4" customFormat="1" x14ac:dyDescent="0.2">
      <c r="B3" s="3" t="s">
        <v>2</v>
      </c>
      <c r="C3" s="129" t="s">
        <v>63</v>
      </c>
      <c r="D3" s="131"/>
      <c r="E3" s="132"/>
      <c r="F3" s="133"/>
      <c r="G3" s="133"/>
      <c r="H3" s="133"/>
    </row>
    <row r="4" spans="2:26" s="4" customFormat="1" x14ac:dyDescent="0.25">
      <c r="B4" s="5"/>
      <c r="C4" s="5"/>
      <c r="D4" s="5"/>
      <c r="E4" s="5"/>
      <c r="F4" s="6"/>
      <c r="G4" s="7"/>
      <c r="H4" s="8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2:26" s="1" customFormat="1" ht="25.5" x14ac:dyDescent="0.25">
      <c r="B5" s="9" t="s">
        <v>3</v>
      </c>
      <c r="C5" s="20" t="s">
        <v>756</v>
      </c>
      <c r="D5" s="9" t="s">
        <v>4</v>
      </c>
      <c r="E5" s="10" t="s">
        <v>5</v>
      </c>
      <c r="F5" s="11" t="s">
        <v>6</v>
      </c>
      <c r="G5" s="12" t="s">
        <v>7</v>
      </c>
      <c r="H5" s="13" t="s">
        <v>8</v>
      </c>
    </row>
    <row r="6" spans="2:26" ht="25.5" x14ac:dyDescent="0.25">
      <c r="B6" s="15">
        <v>1</v>
      </c>
      <c r="C6" s="21" t="s">
        <v>521</v>
      </c>
      <c r="D6" s="22" t="s">
        <v>522</v>
      </c>
      <c r="E6" s="23" t="s">
        <v>16</v>
      </c>
      <c r="F6" s="123">
        <v>3501.9896999999996</v>
      </c>
      <c r="G6" s="28">
        <v>0.2</v>
      </c>
      <c r="H6" s="81">
        <f>F6-(F6*G6)</f>
        <v>2801.5917599999998</v>
      </c>
      <c r="I6" s="80"/>
    </row>
    <row r="7" spans="2:26" ht="25.5" x14ac:dyDescent="0.25">
      <c r="B7" s="15">
        <v>2</v>
      </c>
      <c r="C7" s="21" t="s">
        <v>0</v>
      </c>
      <c r="D7" s="22" t="s">
        <v>285</v>
      </c>
      <c r="E7" s="23" t="s">
        <v>16</v>
      </c>
      <c r="F7" s="27">
        <v>3701.9127000000003</v>
      </c>
      <c r="G7" s="28">
        <v>0.2</v>
      </c>
      <c r="H7" s="81">
        <f>F7-(F7*G7)</f>
        <v>2961.5301600000003</v>
      </c>
    </row>
    <row r="8" spans="2:26" ht="25.5" x14ac:dyDescent="0.25">
      <c r="B8" s="15">
        <v>3</v>
      </c>
      <c r="C8" s="21" t="s">
        <v>66</v>
      </c>
      <c r="D8" s="22" t="s">
        <v>284</v>
      </c>
      <c r="E8" s="23" t="s">
        <v>16</v>
      </c>
      <c r="F8" s="27">
        <v>3368.0896999999995</v>
      </c>
      <c r="G8" s="28">
        <v>0.2</v>
      </c>
      <c r="H8" s="81">
        <f>F8-(F8*G8)</f>
        <v>2694.4717599999994</v>
      </c>
    </row>
    <row r="9" spans="2:26" ht="25.5" x14ac:dyDescent="0.25">
      <c r="B9" s="15">
        <v>4</v>
      </c>
      <c r="C9" s="21" t="s">
        <v>67</v>
      </c>
      <c r="D9" s="22" t="s">
        <v>283</v>
      </c>
      <c r="E9" s="23" t="s">
        <v>16</v>
      </c>
      <c r="F9" s="27">
        <v>3016.8184999999999</v>
      </c>
      <c r="G9" s="28">
        <v>9.9099999999999994E-2</v>
      </c>
      <c r="H9" s="81">
        <f t="shared" ref="H9:H12" si="0">F9-(F9*G9)</f>
        <v>2717.8517866499997</v>
      </c>
    </row>
    <row r="10" spans="2:26" ht="25.5" x14ac:dyDescent="0.25">
      <c r="B10" s="15">
        <v>5</v>
      </c>
      <c r="C10" s="21" t="s">
        <v>114</v>
      </c>
      <c r="D10" s="22" t="s">
        <v>282</v>
      </c>
      <c r="E10" s="23" t="s">
        <v>16</v>
      </c>
      <c r="F10" s="27">
        <v>3310.8422999999998</v>
      </c>
      <c r="G10" s="28">
        <v>0.2</v>
      </c>
      <c r="H10" s="81">
        <f t="shared" si="0"/>
        <v>2648.6738399999999</v>
      </c>
    </row>
    <row r="11" spans="2:26" ht="25.5" x14ac:dyDescent="0.25">
      <c r="B11" s="15">
        <v>6</v>
      </c>
      <c r="C11" s="21" t="s">
        <v>115</v>
      </c>
      <c r="D11" s="22" t="s">
        <v>281</v>
      </c>
      <c r="E11" s="23" t="s">
        <v>16</v>
      </c>
      <c r="F11" s="27">
        <v>2865.3982000000001</v>
      </c>
      <c r="G11" s="28">
        <v>9.0999999999999998E-2</v>
      </c>
      <c r="H11" s="81">
        <f t="shared" si="0"/>
        <v>2604.6469637999999</v>
      </c>
    </row>
    <row r="12" spans="2:26" ht="25.5" x14ac:dyDescent="0.25">
      <c r="B12" s="15">
        <v>7</v>
      </c>
      <c r="C12" s="21" t="s">
        <v>1</v>
      </c>
      <c r="D12" s="22" t="s">
        <v>280</v>
      </c>
      <c r="E12" s="23" t="s">
        <v>17</v>
      </c>
      <c r="F12" s="27">
        <v>762.31330000000003</v>
      </c>
      <c r="G12" s="28">
        <v>0.1</v>
      </c>
      <c r="H12" s="81">
        <f t="shared" si="0"/>
        <v>686.08197000000007</v>
      </c>
    </row>
    <row r="13" spans="2:26" ht="25.5" x14ac:dyDescent="0.25">
      <c r="B13" s="15">
        <v>8</v>
      </c>
      <c r="C13" s="21" t="s">
        <v>250</v>
      </c>
      <c r="D13" s="22" t="s">
        <v>251</v>
      </c>
      <c r="E13" s="23" t="s">
        <v>252</v>
      </c>
      <c r="F13" s="27">
        <v>4764.5945999999994</v>
      </c>
      <c r="G13" s="28">
        <v>0.5</v>
      </c>
      <c r="H13" s="81">
        <f>F13-(F13*G13)</f>
        <v>2382.2972999999997</v>
      </c>
    </row>
    <row r="14" spans="2:26" x14ac:dyDescent="0.25">
      <c r="B14" s="15">
        <v>9</v>
      </c>
      <c r="C14" s="21" t="s">
        <v>253</v>
      </c>
      <c r="D14" s="22" t="s">
        <v>254</v>
      </c>
      <c r="E14" s="23" t="s">
        <v>239</v>
      </c>
      <c r="F14" s="27">
        <v>686.08299999999997</v>
      </c>
      <c r="G14" s="28">
        <v>0</v>
      </c>
      <c r="H14" s="81">
        <f t="shared" ref="H14:H46" si="1">F14-(F14*G14)</f>
        <v>686.08299999999997</v>
      </c>
    </row>
    <row r="15" spans="2:26" ht="25.5" x14ac:dyDescent="0.25">
      <c r="B15" s="15">
        <v>10</v>
      </c>
      <c r="C15" s="21" t="s">
        <v>255</v>
      </c>
      <c r="D15" s="22" t="s">
        <v>256</v>
      </c>
      <c r="E15" s="23" t="s">
        <v>257</v>
      </c>
      <c r="F15" s="27">
        <v>4378.5196999999998</v>
      </c>
      <c r="G15" s="28">
        <v>0.25</v>
      </c>
      <c r="H15" s="81">
        <f t="shared" si="1"/>
        <v>3283.8897749999996</v>
      </c>
    </row>
    <row r="16" spans="2:26" x14ac:dyDescent="0.25">
      <c r="B16" s="15">
        <v>11</v>
      </c>
      <c r="C16" s="21" t="s">
        <v>258</v>
      </c>
      <c r="D16" s="22" t="s">
        <v>259</v>
      </c>
      <c r="E16" s="23" t="s">
        <v>257</v>
      </c>
      <c r="F16" s="27">
        <v>258.21069999999997</v>
      </c>
      <c r="G16" s="28">
        <v>0</v>
      </c>
      <c r="H16" s="81">
        <f t="shared" si="1"/>
        <v>258.21069999999997</v>
      </c>
    </row>
    <row r="17" spans="2:8" ht="25.5" x14ac:dyDescent="0.25">
      <c r="B17" s="15">
        <v>12</v>
      </c>
      <c r="C17" s="21" t="s">
        <v>260</v>
      </c>
      <c r="D17" s="22" t="s">
        <v>261</v>
      </c>
      <c r="E17" s="23" t="s">
        <v>257</v>
      </c>
      <c r="F17" s="27">
        <v>898.14970000000005</v>
      </c>
      <c r="G17" s="28">
        <v>0.1</v>
      </c>
      <c r="H17" s="81">
        <f t="shared" si="1"/>
        <v>808.33473000000004</v>
      </c>
    </row>
    <row r="18" spans="2:8" x14ac:dyDescent="0.25">
      <c r="B18" s="15">
        <v>13</v>
      </c>
      <c r="C18" s="21" t="s">
        <v>262</v>
      </c>
      <c r="D18" s="22" t="s">
        <v>263</v>
      </c>
      <c r="E18" s="23" t="s">
        <v>257</v>
      </c>
      <c r="F18" s="27">
        <v>224.52970000000002</v>
      </c>
      <c r="G18" s="28">
        <v>0</v>
      </c>
      <c r="H18" s="81">
        <f t="shared" si="1"/>
        <v>224.52970000000002</v>
      </c>
    </row>
    <row r="19" spans="2:8" ht="25.5" x14ac:dyDescent="0.25">
      <c r="B19" s="15">
        <v>14</v>
      </c>
      <c r="C19" s="21" t="s">
        <v>264</v>
      </c>
      <c r="D19" s="22" t="s">
        <v>265</v>
      </c>
      <c r="E19" s="23" t="s">
        <v>257</v>
      </c>
      <c r="F19" s="27">
        <v>4266.2496999999994</v>
      </c>
      <c r="G19" s="28">
        <v>0.11</v>
      </c>
      <c r="H19" s="81">
        <f t="shared" si="1"/>
        <v>3796.9622329999993</v>
      </c>
    </row>
    <row r="20" spans="2:8" ht="25.5" x14ac:dyDescent="0.25">
      <c r="B20" s="15">
        <v>15</v>
      </c>
      <c r="C20" s="21" t="s">
        <v>266</v>
      </c>
      <c r="D20" s="22" t="s">
        <v>267</v>
      </c>
      <c r="E20" s="23" t="s">
        <v>257</v>
      </c>
      <c r="F20" s="27">
        <v>505.2047</v>
      </c>
      <c r="G20" s="28">
        <v>0</v>
      </c>
      <c r="H20" s="81">
        <f t="shared" si="1"/>
        <v>505.2047</v>
      </c>
    </row>
    <row r="21" spans="2:8" ht="25.5" x14ac:dyDescent="0.25">
      <c r="B21" s="15">
        <v>16</v>
      </c>
      <c r="C21" s="21" t="s">
        <v>268</v>
      </c>
      <c r="D21" s="22" t="s">
        <v>269</v>
      </c>
      <c r="E21" s="23" t="s">
        <v>257</v>
      </c>
      <c r="F21" s="27">
        <v>3929.4396999999999</v>
      </c>
      <c r="G21" s="28">
        <v>0.15</v>
      </c>
      <c r="H21" s="81">
        <f t="shared" si="1"/>
        <v>3340.023745</v>
      </c>
    </row>
    <row r="22" spans="2:8" ht="25.5" x14ac:dyDescent="0.25">
      <c r="B22" s="15">
        <v>17</v>
      </c>
      <c r="C22" s="21" t="s">
        <v>270</v>
      </c>
      <c r="D22" s="22" t="s">
        <v>271</v>
      </c>
      <c r="E22" s="23" t="s">
        <v>257</v>
      </c>
      <c r="F22" s="27">
        <v>449.06970000000001</v>
      </c>
      <c r="G22" s="28">
        <v>0</v>
      </c>
      <c r="H22" s="81">
        <f t="shared" si="1"/>
        <v>449.06970000000001</v>
      </c>
    </row>
    <row r="23" spans="2:8" ht="25.5" x14ac:dyDescent="0.25">
      <c r="B23" s="15">
        <v>18</v>
      </c>
      <c r="C23" s="21" t="s">
        <v>272</v>
      </c>
      <c r="D23" s="22" t="s">
        <v>273</v>
      </c>
      <c r="E23" s="23" t="s">
        <v>257</v>
      </c>
      <c r="F23" s="27">
        <v>2582.1996999999997</v>
      </c>
      <c r="G23" s="28">
        <v>0.28000000000000003</v>
      </c>
      <c r="H23" s="81">
        <f t="shared" si="1"/>
        <v>1859.1837839999998</v>
      </c>
    </row>
    <row r="24" spans="2:8" ht="25.5" x14ac:dyDescent="0.25">
      <c r="B24" s="15">
        <v>19</v>
      </c>
      <c r="C24" s="21" t="s">
        <v>274</v>
      </c>
      <c r="D24" s="22" t="s">
        <v>275</v>
      </c>
      <c r="E24" s="23" t="s">
        <v>257</v>
      </c>
      <c r="F24" s="27">
        <v>258.21069999999997</v>
      </c>
      <c r="G24" s="28">
        <v>0</v>
      </c>
      <c r="H24" s="81">
        <f t="shared" si="1"/>
        <v>258.21069999999997</v>
      </c>
    </row>
    <row r="25" spans="2:8" ht="25.5" x14ac:dyDescent="0.25">
      <c r="B25" s="15">
        <v>20</v>
      </c>
      <c r="C25" s="21" t="s">
        <v>276</v>
      </c>
      <c r="D25" s="22" t="s">
        <v>277</v>
      </c>
      <c r="E25" s="23" t="s">
        <v>257</v>
      </c>
      <c r="F25" s="27">
        <v>1347.2297000000001</v>
      </c>
      <c r="G25" s="28">
        <v>0.11</v>
      </c>
      <c r="H25" s="81">
        <f t="shared" si="1"/>
        <v>1199.034433</v>
      </c>
    </row>
    <row r="26" spans="2:8" ht="25.5" x14ac:dyDescent="0.25">
      <c r="B26" s="15">
        <v>21</v>
      </c>
      <c r="C26" s="21" t="s">
        <v>278</v>
      </c>
      <c r="D26" s="22" t="s">
        <v>279</v>
      </c>
      <c r="E26" s="23" t="s">
        <v>257</v>
      </c>
      <c r="F26" s="27">
        <v>246.9837</v>
      </c>
      <c r="G26" s="28">
        <v>0</v>
      </c>
      <c r="H26" s="81">
        <f t="shared" si="1"/>
        <v>246.9837</v>
      </c>
    </row>
    <row r="27" spans="2:8" ht="25.5" x14ac:dyDescent="0.25">
      <c r="B27" s="15">
        <v>22</v>
      </c>
      <c r="C27" s="21" t="s">
        <v>363</v>
      </c>
      <c r="D27" s="22" t="s">
        <v>364</v>
      </c>
      <c r="E27" s="23" t="s">
        <v>257</v>
      </c>
      <c r="F27" s="27">
        <v>2806.7396999999996</v>
      </c>
      <c r="G27" s="28">
        <v>0.42</v>
      </c>
      <c r="H27" s="81">
        <f t="shared" si="1"/>
        <v>1627.9090259999998</v>
      </c>
    </row>
    <row r="28" spans="2:8" x14ac:dyDescent="0.25">
      <c r="B28" s="15">
        <v>23</v>
      </c>
      <c r="C28" s="21" t="s">
        <v>365</v>
      </c>
      <c r="D28" s="22" t="s">
        <v>366</v>
      </c>
      <c r="E28" s="23" t="s">
        <v>257</v>
      </c>
      <c r="F28" s="27">
        <v>1347.3533</v>
      </c>
      <c r="G28" s="28">
        <v>0.33339999999999997</v>
      </c>
      <c r="H28" s="81">
        <f t="shared" si="1"/>
        <v>898.14570978000006</v>
      </c>
    </row>
    <row r="29" spans="2:8" ht="25.5" x14ac:dyDescent="0.25">
      <c r="B29" s="15">
        <v>24</v>
      </c>
      <c r="C29" s="21" t="s">
        <v>408</v>
      </c>
      <c r="D29" s="22" t="s">
        <v>409</v>
      </c>
      <c r="E29" s="23" t="s">
        <v>257</v>
      </c>
      <c r="F29" s="27">
        <v>7297.5396999999994</v>
      </c>
      <c r="G29" s="28">
        <v>0.2</v>
      </c>
      <c r="H29" s="81">
        <f t="shared" si="1"/>
        <v>5838.0317599999998</v>
      </c>
    </row>
    <row r="30" spans="2:8" ht="25.5" x14ac:dyDescent="0.25">
      <c r="B30" s="15">
        <v>25</v>
      </c>
      <c r="C30" s="21" t="s">
        <v>410</v>
      </c>
      <c r="D30" s="22" t="s">
        <v>411</v>
      </c>
      <c r="E30" s="23" t="s">
        <v>257</v>
      </c>
      <c r="F30" s="27">
        <v>415.38870000000003</v>
      </c>
      <c r="G30" s="28">
        <v>0.18</v>
      </c>
      <c r="H30" s="81">
        <f t="shared" si="1"/>
        <v>340.61873400000002</v>
      </c>
    </row>
    <row r="31" spans="2:8" ht="25.5" x14ac:dyDescent="0.25">
      <c r="B31" s="15">
        <v>26</v>
      </c>
      <c r="C31" s="21" t="s">
        <v>412</v>
      </c>
      <c r="D31" s="22" t="s">
        <v>413</v>
      </c>
      <c r="E31" s="23" t="s">
        <v>239</v>
      </c>
      <c r="F31" s="27">
        <v>6174.8396999999995</v>
      </c>
      <c r="G31" s="28">
        <v>0.16</v>
      </c>
      <c r="H31" s="81">
        <f t="shared" si="1"/>
        <v>5186.8653479999994</v>
      </c>
    </row>
    <row r="32" spans="2:8" ht="25.5" x14ac:dyDescent="0.25">
      <c r="B32" s="15">
        <v>27</v>
      </c>
      <c r="C32" s="21" t="s">
        <v>414</v>
      </c>
      <c r="D32" s="22" t="s">
        <v>415</v>
      </c>
      <c r="E32" s="23" t="s">
        <v>239</v>
      </c>
      <c r="F32" s="27">
        <v>686.08299999999997</v>
      </c>
      <c r="G32" s="28">
        <v>0</v>
      </c>
      <c r="H32" s="81">
        <f t="shared" si="1"/>
        <v>686.08299999999997</v>
      </c>
    </row>
    <row r="33" spans="1:8" ht="25.5" x14ac:dyDescent="0.25">
      <c r="B33" s="15">
        <v>28</v>
      </c>
      <c r="C33" s="21" t="s">
        <v>416</v>
      </c>
      <c r="D33" s="22" t="s">
        <v>417</v>
      </c>
      <c r="E33" s="23" t="s">
        <v>418</v>
      </c>
      <c r="F33" s="27">
        <v>6736.1896999999999</v>
      </c>
      <c r="G33" s="28">
        <v>0.2</v>
      </c>
      <c r="H33" s="81">
        <f t="shared" si="1"/>
        <v>5388.9517599999999</v>
      </c>
    </row>
    <row r="34" spans="1:8" ht="25.5" x14ac:dyDescent="0.25">
      <c r="B34" s="15">
        <v>29</v>
      </c>
      <c r="C34" s="21" t="s">
        <v>419</v>
      </c>
      <c r="D34" s="22" t="s">
        <v>420</v>
      </c>
      <c r="E34" s="23" t="s">
        <v>418</v>
      </c>
      <c r="F34" s="27">
        <v>686.08299999999997</v>
      </c>
      <c r="G34" s="28">
        <v>0</v>
      </c>
      <c r="H34" s="81">
        <f t="shared" si="1"/>
        <v>686.08299999999997</v>
      </c>
    </row>
    <row r="35" spans="1:8" ht="25.5" x14ac:dyDescent="0.25">
      <c r="B35" s="15">
        <v>30</v>
      </c>
      <c r="C35" s="21" t="s">
        <v>421</v>
      </c>
      <c r="D35" s="22" t="s">
        <v>422</v>
      </c>
      <c r="E35" s="23" t="s">
        <v>418</v>
      </c>
      <c r="F35" s="27">
        <v>8420.2397000000001</v>
      </c>
      <c r="G35" s="28">
        <v>0.4</v>
      </c>
      <c r="H35" s="81">
        <f t="shared" si="1"/>
        <v>5052.1438199999993</v>
      </c>
    </row>
    <row r="36" spans="1:8" ht="38.25" x14ac:dyDescent="0.25">
      <c r="B36" s="15">
        <v>31</v>
      </c>
      <c r="C36" s="21" t="s">
        <v>458</v>
      </c>
      <c r="D36" s="22" t="s">
        <v>519</v>
      </c>
      <c r="E36" s="23" t="s">
        <v>16</v>
      </c>
      <c r="F36" s="27">
        <v>8239.9897000000001</v>
      </c>
      <c r="G36" s="28">
        <v>0.15</v>
      </c>
      <c r="H36" s="81">
        <f t="shared" si="1"/>
        <v>7003.9912450000002</v>
      </c>
    </row>
    <row r="37" spans="1:8" ht="25.5" x14ac:dyDescent="0.25">
      <c r="B37" s="15">
        <v>32</v>
      </c>
      <c r="C37" s="21" t="s">
        <v>459</v>
      </c>
      <c r="D37" s="22" t="s">
        <v>520</v>
      </c>
      <c r="E37" s="23" t="s">
        <v>16</v>
      </c>
      <c r="F37" s="27">
        <v>7209.9897000000001</v>
      </c>
      <c r="G37" s="28">
        <v>0.15</v>
      </c>
      <c r="H37" s="81">
        <f t="shared" si="1"/>
        <v>6128.4912450000002</v>
      </c>
    </row>
    <row r="38" spans="1:8" ht="25.5" x14ac:dyDescent="0.25">
      <c r="B38" s="15">
        <v>33</v>
      </c>
      <c r="C38" s="29" t="s">
        <v>513</v>
      </c>
      <c r="D38" s="30" t="s">
        <v>514</v>
      </c>
      <c r="E38" s="31" t="s">
        <v>239</v>
      </c>
      <c r="F38" s="32">
        <v>3295.9896999999996</v>
      </c>
      <c r="G38" s="33">
        <v>0.2</v>
      </c>
      <c r="H38" s="81">
        <f t="shared" si="1"/>
        <v>2636.7917599999996</v>
      </c>
    </row>
    <row r="39" spans="1:8" ht="25.5" x14ac:dyDescent="0.25">
      <c r="B39" s="15">
        <v>34</v>
      </c>
      <c r="C39" s="29" t="s">
        <v>515</v>
      </c>
      <c r="D39" s="30" t="s">
        <v>516</v>
      </c>
      <c r="E39" s="31" t="s">
        <v>239</v>
      </c>
      <c r="F39" s="32">
        <v>7209.9897000000001</v>
      </c>
      <c r="G39" s="33">
        <v>0.4</v>
      </c>
      <c r="H39" s="81">
        <f t="shared" si="1"/>
        <v>4325.9938199999997</v>
      </c>
    </row>
    <row r="40" spans="1:8" ht="25.5" x14ac:dyDescent="0.25">
      <c r="B40" s="15">
        <v>35</v>
      </c>
      <c r="C40" s="29" t="s">
        <v>517</v>
      </c>
      <c r="D40" s="30" t="s">
        <v>518</v>
      </c>
      <c r="E40" s="31" t="s">
        <v>239</v>
      </c>
      <c r="F40" s="32">
        <v>8239.9897000000001</v>
      </c>
      <c r="G40" s="33">
        <v>0.4</v>
      </c>
      <c r="H40" s="81">
        <f t="shared" si="1"/>
        <v>4943.9938199999997</v>
      </c>
    </row>
    <row r="41" spans="1:8" x14ac:dyDescent="0.25">
      <c r="A41" s="51"/>
      <c r="B41" s="15">
        <v>36</v>
      </c>
      <c r="C41" s="29" t="s">
        <v>561</v>
      </c>
      <c r="D41" s="30" t="s">
        <v>562</v>
      </c>
      <c r="E41" s="31" t="s">
        <v>257</v>
      </c>
      <c r="F41" s="32">
        <v>3620.4396999999999</v>
      </c>
      <c r="G41" s="52">
        <v>0.2</v>
      </c>
      <c r="H41" s="81">
        <f t="shared" si="1"/>
        <v>2896.35176</v>
      </c>
    </row>
    <row r="42" spans="1:8" x14ac:dyDescent="0.25">
      <c r="A42" s="51"/>
      <c r="B42" s="15">
        <v>37</v>
      </c>
      <c r="C42" s="29" t="s">
        <v>563</v>
      </c>
      <c r="D42" s="30" t="s">
        <v>564</v>
      </c>
      <c r="E42" s="31" t="s">
        <v>257</v>
      </c>
      <c r="F42" s="32">
        <v>449.06970000000001</v>
      </c>
      <c r="G42" s="52">
        <v>0</v>
      </c>
      <c r="H42" s="81">
        <f t="shared" si="1"/>
        <v>449.06970000000001</v>
      </c>
    </row>
    <row r="43" spans="1:8" x14ac:dyDescent="0.25">
      <c r="A43" s="51"/>
      <c r="B43" s="15">
        <v>38</v>
      </c>
      <c r="C43" s="29" t="s">
        <v>565</v>
      </c>
      <c r="D43" s="30" t="s">
        <v>566</v>
      </c>
      <c r="E43" s="31" t="s">
        <v>257</v>
      </c>
      <c r="F43" s="32">
        <v>2806.7396999999996</v>
      </c>
      <c r="G43" s="52">
        <v>0.38</v>
      </c>
      <c r="H43" s="81">
        <f t="shared" si="1"/>
        <v>1740.1786139999997</v>
      </c>
    </row>
    <row r="44" spans="1:8" x14ac:dyDescent="0.25">
      <c r="A44" s="51"/>
      <c r="B44" s="15">
        <v>39</v>
      </c>
      <c r="C44" s="29" t="s">
        <v>567</v>
      </c>
      <c r="D44" s="30" t="s">
        <v>568</v>
      </c>
      <c r="E44" s="31" t="s">
        <v>257</v>
      </c>
      <c r="F44" s="32">
        <v>246.9837</v>
      </c>
      <c r="G44" s="52">
        <v>0</v>
      </c>
      <c r="H44" s="81">
        <f t="shared" si="1"/>
        <v>246.9837</v>
      </c>
    </row>
    <row r="45" spans="1:8" x14ac:dyDescent="0.25">
      <c r="A45" s="51"/>
      <c r="B45" s="15">
        <v>40</v>
      </c>
      <c r="C45" s="29" t="s">
        <v>569</v>
      </c>
      <c r="D45" s="30" t="s">
        <v>570</v>
      </c>
      <c r="E45" s="31" t="s">
        <v>257</v>
      </c>
      <c r="F45" s="32">
        <v>2582.1996999999997</v>
      </c>
      <c r="G45" s="52">
        <v>0.3</v>
      </c>
      <c r="H45" s="81">
        <f t="shared" si="1"/>
        <v>1807.5397899999998</v>
      </c>
    </row>
    <row r="46" spans="1:8" x14ac:dyDescent="0.25">
      <c r="A46" s="51"/>
      <c r="B46" s="15">
        <v>41</v>
      </c>
      <c r="C46" s="29" t="s">
        <v>571</v>
      </c>
      <c r="D46" s="30" t="s">
        <v>572</v>
      </c>
      <c r="E46" s="31" t="s">
        <v>257</v>
      </c>
      <c r="F46" s="32">
        <v>258.21069999999997</v>
      </c>
      <c r="G46" s="52">
        <v>0</v>
      </c>
      <c r="H46" s="81">
        <f t="shared" si="1"/>
        <v>258.21069999999997</v>
      </c>
    </row>
    <row r="47" spans="1:8" x14ac:dyDescent="0.2">
      <c r="B47" s="15">
        <v>42</v>
      </c>
      <c r="C47" s="83" t="s">
        <v>609</v>
      </c>
      <c r="D47" s="83" t="s">
        <v>610</v>
      </c>
      <c r="E47" s="84" t="s">
        <v>16</v>
      </c>
      <c r="F47" s="85">
        <v>5458.9897000000001</v>
      </c>
      <c r="G47" s="86">
        <v>0.2</v>
      </c>
      <c r="H47" s="87">
        <f>F47-(F47*G47)</f>
        <v>4367.1917599999997</v>
      </c>
    </row>
    <row r="48" spans="1:8" x14ac:dyDescent="0.25">
      <c r="B48" s="15">
        <v>43</v>
      </c>
      <c r="C48" s="88" t="s">
        <v>611</v>
      </c>
      <c r="D48" s="89" t="s">
        <v>612</v>
      </c>
      <c r="E48" s="84" t="s">
        <v>17</v>
      </c>
      <c r="F48" s="85">
        <v>1132.9897000000001</v>
      </c>
      <c r="G48" s="86">
        <v>0.2</v>
      </c>
      <c r="H48" s="87">
        <f t="shared" ref="H48:H94" si="2">F48-(F48*G48)</f>
        <v>906.39176000000009</v>
      </c>
    </row>
    <row r="49" spans="2:8" x14ac:dyDescent="0.2">
      <c r="B49" s="15">
        <v>44</v>
      </c>
      <c r="C49" s="83" t="s">
        <v>613</v>
      </c>
      <c r="D49" s="83" t="s">
        <v>614</v>
      </c>
      <c r="E49" s="84" t="s">
        <v>16</v>
      </c>
      <c r="F49" s="85">
        <v>5664.9897000000001</v>
      </c>
      <c r="G49" s="86">
        <v>0.2</v>
      </c>
      <c r="H49" s="87">
        <f t="shared" si="2"/>
        <v>4531.9917599999999</v>
      </c>
    </row>
    <row r="50" spans="2:8" x14ac:dyDescent="0.25">
      <c r="B50" s="15">
        <v>45</v>
      </c>
      <c r="C50" s="88" t="s">
        <v>615</v>
      </c>
      <c r="D50" s="89" t="s">
        <v>612</v>
      </c>
      <c r="E50" s="84" t="s">
        <v>17</v>
      </c>
      <c r="F50" s="85">
        <v>1132.9897000000001</v>
      </c>
      <c r="G50" s="86">
        <v>0.2</v>
      </c>
      <c r="H50" s="87">
        <f t="shared" si="2"/>
        <v>906.39176000000009</v>
      </c>
    </row>
    <row r="51" spans="2:8" x14ac:dyDescent="0.25">
      <c r="B51" s="15">
        <v>46</v>
      </c>
      <c r="C51" s="88" t="s">
        <v>616</v>
      </c>
      <c r="D51" s="89" t="s">
        <v>614</v>
      </c>
      <c r="E51" s="84" t="s">
        <v>16</v>
      </c>
      <c r="F51" s="85">
        <v>5149.9897000000001</v>
      </c>
      <c r="G51" s="86">
        <v>0.2</v>
      </c>
      <c r="H51" s="87">
        <f t="shared" si="2"/>
        <v>4119.9917599999999</v>
      </c>
    </row>
    <row r="52" spans="2:8" x14ac:dyDescent="0.25">
      <c r="B52" s="15">
        <v>47</v>
      </c>
      <c r="C52" s="88" t="s">
        <v>617</v>
      </c>
      <c r="D52" s="89" t="s">
        <v>612</v>
      </c>
      <c r="E52" s="84" t="s">
        <v>17</v>
      </c>
      <c r="F52" s="85">
        <v>1132.9897000000001</v>
      </c>
      <c r="G52" s="86">
        <v>0.2</v>
      </c>
      <c r="H52" s="87">
        <f t="shared" si="2"/>
        <v>906.39176000000009</v>
      </c>
    </row>
    <row r="53" spans="2:8" x14ac:dyDescent="0.25">
      <c r="B53" s="15">
        <v>48</v>
      </c>
      <c r="C53" s="88" t="s">
        <v>618</v>
      </c>
      <c r="D53" s="89" t="s">
        <v>614</v>
      </c>
      <c r="E53" s="84" t="s">
        <v>16</v>
      </c>
      <c r="F53" s="85">
        <v>4840.9897000000001</v>
      </c>
      <c r="G53" s="86">
        <v>0.2</v>
      </c>
      <c r="H53" s="87">
        <f t="shared" si="2"/>
        <v>3872.7917600000001</v>
      </c>
    </row>
    <row r="54" spans="2:8" x14ac:dyDescent="0.25">
      <c r="B54" s="15">
        <v>49</v>
      </c>
      <c r="C54" s="88" t="s">
        <v>619</v>
      </c>
      <c r="D54" s="89" t="s">
        <v>612</v>
      </c>
      <c r="E54" s="84" t="s">
        <v>17</v>
      </c>
      <c r="F54" s="85">
        <v>1132.9897000000001</v>
      </c>
      <c r="G54" s="86">
        <v>0.2</v>
      </c>
      <c r="H54" s="87">
        <f t="shared" si="2"/>
        <v>906.39176000000009</v>
      </c>
    </row>
    <row r="55" spans="2:8" x14ac:dyDescent="0.25">
      <c r="B55" s="15">
        <v>50</v>
      </c>
      <c r="C55" s="88" t="s">
        <v>620</v>
      </c>
      <c r="D55" s="89" t="s">
        <v>621</v>
      </c>
      <c r="E55" s="84" t="s">
        <v>257</v>
      </c>
      <c r="F55" s="85">
        <v>4428.9897000000001</v>
      </c>
      <c r="G55" s="86">
        <v>0.2</v>
      </c>
      <c r="H55" s="87">
        <f t="shared" si="2"/>
        <v>3543.1917600000002</v>
      </c>
    </row>
    <row r="56" spans="2:8" x14ac:dyDescent="0.25">
      <c r="B56" s="15">
        <v>51</v>
      </c>
      <c r="C56" s="88" t="s">
        <v>622</v>
      </c>
      <c r="D56" s="89" t="s">
        <v>623</v>
      </c>
      <c r="E56" s="84" t="s">
        <v>257</v>
      </c>
      <c r="F56" s="85">
        <v>360.48970000000003</v>
      </c>
      <c r="G56" s="86">
        <v>0.2</v>
      </c>
      <c r="H56" s="87">
        <f t="shared" si="2"/>
        <v>288.39176000000003</v>
      </c>
    </row>
    <row r="57" spans="2:8" x14ac:dyDescent="0.25">
      <c r="B57" s="15">
        <v>52</v>
      </c>
      <c r="C57" s="88" t="s">
        <v>624</v>
      </c>
      <c r="D57" s="89" t="s">
        <v>625</v>
      </c>
      <c r="E57" s="84" t="s">
        <v>16</v>
      </c>
      <c r="F57" s="85">
        <v>7879.4897000000001</v>
      </c>
      <c r="G57" s="86">
        <v>0.2</v>
      </c>
      <c r="H57" s="87">
        <f t="shared" si="2"/>
        <v>6303.5917600000002</v>
      </c>
    </row>
    <row r="58" spans="2:8" x14ac:dyDescent="0.25">
      <c r="B58" s="15">
        <v>53</v>
      </c>
      <c r="C58" s="88" t="s">
        <v>626</v>
      </c>
      <c r="D58" s="89" t="s">
        <v>612</v>
      </c>
      <c r="E58" s="84" t="s">
        <v>17</v>
      </c>
      <c r="F58" s="85">
        <v>1132.9897000000001</v>
      </c>
      <c r="G58" s="86">
        <v>0.2</v>
      </c>
      <c r="H58" s="87">
        <f t="shared" si="2"/>
        <v>906.39176000000009</v>
      </c>
    </row>
    <row r="59" spans="2:8" x14ac:dyDescent="0.25">
      <c r="B59" s="15">
        <v>54</v>
      </c>
      <c r="C59" s="88" t="s">
        <v>627</v>
      </c>
      <c r="D59" s="89" t="s">
        <v>697</v>
      </c>
      <c r="E59" s="84" t="s">
        <v>257</v>
      </c>
      <c r="F59" s="85">
        <v>5149.9897000000001</v>
      </c>
      <c r="G59" s="86">
        <v>0.2</v>
      </c>
      <c r="H59" s="87">
        <f t="shared" si="2"/>
        <v>4119.9917599999999</v>
      </c>
    </row>
    <row r="60" spans="2:8" x14ac:dyDescent="0.25">
      <c r="B60" s="15">
        <v>55</v>
      </c>
      <c r="C60" s="88" t="s">
        <v>628</v>
      </c>
      <c r="D60" s="89" t="s">
        <v>623</v>
      </c>
      <c r="E60" s="84" t="s">
        <v>257</v>
      </c>
      <c r="F60" s="85">
        <v>659.18970000000002</v>
      </c>
      <c r="G60" s="86">
        <v>0.2</v>
      </c>
      <c r="H60" s="87">
        <f t="shared" si="2"/>
        <v>527.35176000000001</v>
      </c>
    </row>
    <row r="61" spans="2:8" x14ac:dyDescent="0.25">
      <c r="B61" s="15">
        <v>56</v>
      </c>
      <c r="C61" s="88" t="s">
        <v>629</v>
      </c>
      <c r="D61" s="89" t="s">
        <v>698</v>
      </c>
      <c r="E61" s="84" t="s">
        <v>257</v>
      </c>
      <c r="F61" s="85">
        <v>4634.9897000000001</v>
      </c>
      <c r="G61" s="86">
        <v>0.2</v>
      </c>
      <c r="H61" s="87">
        <f t="shared" si="2"/>
        <v>3707.9917599999999</v>
      </c>
    </row>
    <row r="62" spans="2:8" x14ac:dyDescent="0.25">
      <c r="B62" s="15">
        <v>57</v>
      </c>
      <c r="C62" s="88" t="s">
        <v>630</v>
      </c>
      <c r="D62" s="89" t="s">
        <v>623</v>
      </c>
      <c r="E62" s="84" t="s">
        <v>257</v>
      </c>
      <c r="F62" s="85">
        <v>659.18970000000002</v>
      </c>
      <c r="G62" s="86">
        <v>0.2</v>
      </c>
      <c r="H62" s="87">
        <f t="shared" si="2"/>
        <v>527.35176000000001</v>
      </c>
    </row>
    <row r="63" spans="2:8" x14ac:dyDescent="0.25">
      <c r="B63" s="15">
        <v>58</v>
      </c>
      <c r="C63" s="88" t="s">
        <v>631</v>
      </c>
      <c r="D63" s="89" t="s">
        <v>632</v>
      </c>
      <c r="E63" s="84" t="s">
        <v>257</v>
      </c>
      <c r="F63" s="85">
        <v>1348.2597000000001</v>
      </c>
      <c r="G63" s="86">
        <v>0.2</v>
      </c>
      <c r="H63" s="87">
        <f t="shared" si="2"/>
        <v>1078.6077600000001</v>
      </c>
    </row>
    <row r="64" spans="2:8" x14ac:dyDescent="0.25">
      <c r="B64" s="15">
        <v>59</v>
      </c>
      <c r="C64" s="88" t="s">
        <v>633</v>
      </c>
      <c r="D64" s="89" t="s">
        <v>634</v>
      </c>
      <c r="E64" s="84" t="s">
        <v>257</v>
      </c>
      <c r="F64" s="85">
        <v>350.18970000000002</v>
      </c>
      <c r="G64" s="86">
        <v>0.2</v>
      </c>
      <c r="H64" s="87">
        <f t="shared" si="2"/>
        <v>280.15176000000002</v>
      </c>
    </row>
    <row r="65" spans="2:8" ht="25.5" x14ac:dyDescent="0.25">
      <c r="B65" s="15">
        <v>60</v>
      </c>
      <c r="C65" s="88" t="s">
        <v>635</v>
      </c>
      <c r="D65" s="89" t="s">
        <v>636</v>
      </c>
      <c r="E65" s="84" t="s">
        <v>546</v>
      </c>
      <c r="F65" s="85">
        <v>5458.9897000000001</v>
      </c>
      <c r="G65" s="86">
        <v>0.2</v>
      </c>
      <c r="H65" s="87">
        <f t="shared" si="2"/>
        <v>4367.1917599999997</v>
      </c>
    </row>
    <row r="66" spans="2:8" x14ac:dyDescent="0.25">
      <c r="B66" s="15">
        <v>61</v>
      </c>
      <c r="C66" s="88" t="s">
        <v>637</v>
      </c>
      <c r="D66" s="89" t="s">
        <v>612</v>
      </c>
      <c r="E66" s="84" t="s">
        <v>17</v>
      </c>
      <c r="F66" s="85">
        <v>1132.9897000000001</v>
      </c>
      <c r="G66" s="86">
        <v>0.2</v>
      </c>
      <c r="H66" s="87">
        <f t="shared" si="2"/>
        <v>906.39176000000009</v>
      </c>
    </row>
    <row r="67" spans="2:8" x14ac:dyDescent="0.25">
      <c r="B67" s="15">
        <v>62</v>
      </c>
      <c r="C67" s="88" t="s">
        <v>638</v>
      </c>
      <c r="D67" s="89" t="s">
        <v>639</v>
      </c>
      <c r="E67" s="84" t="s">
        <v>640</v>
      </c>
      <c r="F67" s="85">
        <v>926.98969999999997</v>
      </c>
      <c r="G67" s="86">
        <v>0.51</v>
      </c>
      <c r="H67" s="87">
        <f t="shared" si="2"/>
        <v>454.22495299999997</v>
      </c>
    </row>
    <row r="68" spans="2:8" x14ac:dyDescent="0.25">
      <c r="B68" s="15">
        <v>63</v>
      </c>
      <c r="C68" s="88" t="s">
        <v>641</v>
      </c>
      <c r="D68" s="89" t="s">
        <v>612</v>
      </c>
      <c r="E68" s="84" t="s">
        <v>17</v>
      </c>
      <c r="F68" s="85">
        <v>720.98969999999997</v>
      </c>
      <c r="G68" s="86">
        <v>0.2</v>
      </c>
      <c r="H68" s="87">
        <f t="shared" si="2"/>
        <v>576.79175999999995</v>
      </c>
    </row>
    <row r="69" spans="2:8" x14ac:dyDescent="0.25">
      <c r="B69" s="15">
        <v>64</v>
      </c>
      <c r="C69" s="88" t="s">
        <v>701</v>
      </c>
      <c r="D69" s="89" t="s">
        <v>702</v>
      </c>
      <c r="E69" s="84" t="s">
        <v>16</v>
      </c>
      <c r="F69" s="85">
        <v>7209.9897000000001</v>
      </c>
      <c r="G69" s="86">
        <v>0.2</v>
      </c>
      <c r="H69" s="87">
        <f>F69-(F69*G69)</f>
        <v>5767.9917599999999</v>
      </c>
    </row>
    <row r="70" spans="2:8" x14ac:dyDescent="0.25">
      <c r="B70" s="15">
        <v>65</v>
      </c>
      <c r="C70" s="88" t="s">
        <v>703</v>
      </c>
      <c r="D70" s="89" t="s">
        <v>612</v>
      </c>
      <c r="E70" s="84" t="s">
        <v>16</v>
      </c>
      <c r="F70" s="85">
        <v>1132.9897000000001</v>
      </c>
      <c r="G70" s="86">
        <v>0.2</v>
      </c>
      <c r="H70" s="87">
        <f t="shared" si="2"/>
        <v>906.39176000000009</v>
      </c>
    </row>
    <row r="71" spans="2:8" x14ac:dyDescent="0.25">
      <c r="B71" s="15">
        <v>66</v>
      </c>
      <c r="C71" s="88" t="s">
        <v>704</v>
      </c>
      <c r="D71" s="89" t="s">
        <v>705</v>
      </c>
      <c r="E71" s="84" t="s">
        <v>239</v>
      </c>
      <c r="F71" s="85">
        <v>5767.9897000000001</v>
      </c>
      <c r="G71" s="86">
        <v>0.2</v>
      </c>
      <c r="H71" s="87">
        <f t="shared" si="2"/>
        <v>4614.3917600000004</v>
      </c>
    </row>
    <row r="72" spans="2:8" x14ac:dyDescent="0.25">
      <c r="B72" s="15">
        <v>67</v>
      </c>
      <c r="C72" s="88" t="s">
        <v>706</v>
      </c>
      <c r="D72" s="89" t="s">
        <v>612</v>
      </c>
      <c r="E72" s="84" t="s">
        <v>239</v>
      </c>
      <c r="F72" s="85">
        <v>1132.9897000000001</v>
      </c>
      <c r="G72" s="86">
        <v>0.2</v>
      </c>
      <c r="H72" s="87">
        <f t="shared" si="2"/>
        <v>906.39176000000009</v>
      </c>
    </row>
    <row r="73" spans="2:8" x14ac:dyDescent="0.25">
      <c r="B73" s="15">
        <v>68</v>
      </c>
      <c r="C73" s="88" t="s">
        <v>722</v>
      </c>
      <c r="D73" s="89" t="s">
        <v>723</v>
      </c>
      <c r="E73" s="84" t="s">
        <v>724</v>
      </c>
      <c r="F73" s="85">
        <v>5999.99</v>
      </c>
      <c r="G73" s="86">
        <v>0.2</v>
      </c>
      <c r="H73" s="87">
        <f t="shared" si="2"/>
        <v>4799.9920000000002</v>
      </c>
    </row>
    <row r="74" spans="2:8" ht="25.5" x14ac:dyDescent="0.25">
      <c r="B74" s="15">
        <v>69</v>
      </c>
      <c r="C74" s="88" t="s">
        <v>725</v>
      </c>
      <c r="D74" s="89" t="s">
        <v>726</v>
      </c>
      <c r="E74" s="84" t="s">
        <v>640</v>
      </c>
      <c r="F74" s="85">
        <v>5999.99</v>
      </c>
      <c r="G74" s="86">
        <v>0.2</v>
      </c>
      <c r="H74" s="87">
        <f t="shared" si="2"/>
        <v>4799.9920000000002</v>
      </c>
    </row>
    <row r="75" spans="2:8" x14ac:dyDescent="0.25">
      <c r="B75" s="15">
        <v>70</v>
      </c>
      <c r="C75" s="88" t="s">
        <v>727</v>
      </c>
      <c r="D75" s="89" t="s">
        <v>728</v>
      </c>
      <c r="E75" s="84" t="s">
        <v>257</v>
      </c>
      <c r="F75" s="85">
        <v>4599.99</v>
      </c>
      <c r="G75" s="86">
        <v>0.2</v>
      </c>
      <c r="H75" s="87">
        <f t="shared" si="2"/>
        <v>3679.9919999999997</v>
      </c>
    </row>
    <row r="76" spans="2:8" ht="25.5" x14ac:dyDescent="0.25">
      <c r="B76" s="15">
        <v>71</v>
      </c>
      <c r="C76" s="88" t="s">
        <v>729</v>
      </c>
      <c r="D76" s="89" t="s">
        <v>730</v>
      </c>
      <c r="E76" s="84" t="s">
        <v>16</v>
      </c>
      <c r="F76" s="85">
        <v>4299.99</v>
      </c>
      <c r="G76" s="86">
        <v>0.2</v>
      </c>
      <c r="H76" s="87">
        <f t="shared" si="2"/>
        <v>3439.9919999999997</v>
      </c>
    </row>
    <row r="77" spans="2:8" ht="25.5" x14ac:dyDescent="0.25">
      <c r="B77" s="15">
        <v>72</v>
      </c>
      <c r="C77" s="88" t="s">
        <v>731</v>
      </c>
      <c r="D77" s="89" t="s">
        <v>732</v>
      </c>
      <c r="E77" s="84" t="s">
        <v>16</v>
      </c>
      <c r="F77" s="85">
        <v>4649.99</v>
      </c>
      <c r="G77" s="86">
        <v>0.2</v>
      </c>
      <c r="H77" s="87">
        <f t="shared" si="2"/>
        <v>3719.9919999999997</v>
      </c>
    </row>
    <row r="78" spans="2:8" ht="25.5" x14ac:dyDescent="0.25">
      <c r="B78" s="15">
        <v>73</v>
      </c>
      <c r="C78" s="88" t="s">
        <v>733</v>
      </c>
      <c r="D78" s="89" t="s">
        <v>734</v>
      </c>
      <c r="E78" s="84" t="s">
        <v>735</v>
      </c>
      <c r="F78" s="85">
        <v>5399.99</v>
      </c>
      <c r="G78" s="86">
        <v>0.2</v>
      </c>
      <c r="H78" s="87">
        <f t="shared" si="2"/>
        <v>4319.9920000000002</v>
      </c>
    </row>
    <row r="79" spans="2:8" x14ac:dyDescent="0.25">
      <c r="B79" s="15">
        <v>74</v>
      </c>
      <c r="C79" s="88" t="s">
        <v>736</v>
      </c>
      <c r="D79" s="89" t="s">
        <v>737</v>
      </c>
      <c r="E79" s="84" t="s">
        <v>16</v>
      </c>
      <c r="F79" s="85">
        <v>4499.99</v>
      </c>
      <c r="G79" s="86">
        <v>0.2</v>
      </c>
      <c r="H79" s="87">
        <f t="shared" si="2"/>
        <v>3599.9919999999997</v>
      </c>
    </row>
    <row r="80" spans="2:8" ht="25.5" x14ac:dyDescent="0.25">
      <c r="B80" s="15">
        <v>75</v>
      </c>
      <c r="C80" s="88" t="s">
        <v>738</v>
      </c>
      <c r="D80" s="89" t="s">
        <v>739</v>
      </c>
      <c r="E80" s="84" t="s">
        <v>640</v>
      </c>
      <c r="F80" s="85">
        <v>4999.99</v>
      </c>
      <c r="G80" s="86">
        <v>0.2</v>
      </c>
      <c r="H80" s="87">
        <f t="shared" si="2"/>
        <v>3999.9919999999997</v>
      </c>
    </row>
    <row r="81" spans="2:8" ht="25.5" x14ac:dyDescent="0.25">
      <c r="B81" s="15">
        <v>76</v>
      </c>
      <c r="C81" s="88" t="s">
        <v>740</v>
      </c>
      <c r="D81" s="89" t="s">
        <v>741</v>
      </c>
      <c r="E81" s="84" t="s">
        <v>16</v>
      </c>
      <c r="F81" s="85">
        <v>4899.99</v>
      </c>
      <c r="G81" s="86">
        <v>0.2</v>
      </c>
      <c r="H81" s="87">
        <f t="shared" si="2"/>
        <v>3919.9919999999997</v>
      </c>
    </row>
    <row r="82" spans="2:8" x14ac:dyDescent="0.25">
      <c r="B82" s="15">
        <v>77</v>
      </c>
      <c r="C82" s="88" t="s">
        <v>742</v>
      </c>
      <c r="D82" s="89" t="s">
        <v>743</v>
      </c>
      <c r="E82" s="84" t="s">
        <v>17</v>
      </c>
      <c r="F82" s="85">
        <v>906.39</v>
      </c>
      <c r="G82" s="86">
        <v>0</v>
      </c>
      <c r="H82" s="87">
        <f t="shared" si="2"/>
        <v>906.39</v>
      </c>
    </row>
    <row r="83" spans="2:8" x14ac:dyDescent="0.25">
      <c r="B83" s="15">
        <v>78</v>
      </c>
      <c r="C83" s="88" t="s">
        <v>744</v>
      </c>
      <c r="D83" s="89" t="s">
        <v>745</v>
      </c>
      <c r="E83" s="84" t="s">
        <v>17</v>
      </c>
      <c r="F83" s="85">
        <v>906.39</v>
      </c>
      <c r="G83" s="86">
        <v>0</v>
      </c>
      <c r="H83" s="87">
        <f t="shared" si="2"/>
        <v>906.39</v>
      </c>
    </row>
    <row r="84" spans="2:8" x14ac:dyDescent="0.25">
      <c r="B84" s="15">
        <v>79</v>
      </c>
      <c r="C84" s="88" t="s">
        <v>746</v>
      </c>
      <c r="D84" s="89" t="s">
        <v>747</v>
      </c>
      <c r="E84" s="84" t="s">
        <v>17</v>
      </c>
      <c r="F84" s="85">
        <v>299.99</v>
      </c>
      <c r="G84" s="86">
        <v>0</v>
      </c>
      <c r="H84" s="87">
        <f t="shared" si="2"/>
        <v>299.99</v>
      </c>
    </row>
    <row r="85" spans="2:8" x14ac:dyDescent="0.25">
      <c r="B85" s="15">
        <v>80</v>
      </c>
      <c r="C85" s="88" t="s">
        <v>748</v>
      </c>
      <c r="D85" s="89" t="s">
        <v>749</v>
      </c>
      <c r="E85" s="84" t="s">
        <v>17</v>
      </c>
      <c r="F85" s="85">
        <v>906.39</v>
      </c>
      <c r="G85" s="86">
        <v>0</v>
      </c>
      <c r="H85" s="87">
        <f t="shared" si="2"/>
        <v>906.39</v>
      </c>
    </row>
    <row r="86" spans="2:8" x14ac:dyDescent="0.25">
      <c r="B86" s="15">
        <v>81</v>
      </c>
      <c r="C86" s="88" t="s">
        <v>750</v>
      </c>
      <c r="D86" s="89" t="s">
        <v>749</v>
      </c>
      <c r="E86" s="84" t="s">
        <v>17</v>
      </c>
      <c r="F86" s="85">
        <v>906.39</v>
      </c>
      <c r="G86" s="86">
        <v>0</v>
      </c>
      <c r="H86" s="87">
        <f t="shared" si="2"/>
        <v>906.39</v>
      </c>
    </row>
    <row r="87" spans="2:8" x14ac:dyDescent="0.25">
      <c r="B87" s="15">
        <v>82</v>
      </c>
      <c r="C87" s="88" t="s">
        <v>751</v>
      </c>
      <c r="D87" s="89" t="s">
        <v>752</v>
      </c>
      <c r="E87" s="84" t="s">
        <v>17</v>
      </c>
      <c r="F87" s="85">
        <v>906.39</v>
      </c>
      <c r="G87" s="86">
        <v>0</v>
      </c>
      <c r="H87" s="87">
        <f t="shared" si="2"/>
        <v>906.39</v>
      </c>
    </row>
    <row r="88" spans="2:8" x14ac:dyDescent="0.25">
      <c r="B88" s="15">
        <v>83</v>
      </c>
      <c r="C88" s="88" t="s">
        <v>753</v>
      </c>
      <c r="D88" s="89" t="s">
        <v>749</v>
      </c>
      <c r="E88" s="84" t="s">
        <v>17</v>
      </c>
      <c r="F88" s="85">
        <v>906.39</v>
      </c>
      <c r="G88" s="86">
        <v>0</v>
      </c>
      <c r="H88" s="87">
        <f t="shared" si="2"/>
        <v>906.39</v>
      </c>
    </row>
    <row r="89" spans="2:8" x14ac:dyDescent="0.25">
      <c r="B89" s="15">
        <v>84</v>
      </c>
      <c r="C89" s="88" t="s">
        <v>754</v>
      </c>
      <c r="D89" s="89" t="s">
        <v>745</v>
      </c>
      <c r="E89" s="84" t="s">
        <v>17</v>
      </c>
      <c r="F89" s="85">
        <v>906.39</v>
      </c>
      <c r="G89" s="86">
        <v>0</v>
      </c>
      <c r="H89" s="87">
        <f t="shared" si="2"/>
        <v>906.39</v>
      </c>
    </row>
    <row r="90" spans="2:8" x14ac:dyDescent="0.25">
      <c r="B90" s="15">
        <v>85</v>
      </c>
      <c r="C90" s="88" t="s">
        <v>755</v>
      </c>
      <c r="D90" s="89" t="s">
        <v>749</v>
      </c>
      <c r="E90" s="84" t="s">
        <v>17</v>
      </c>
      <c r="F90" s="85">
        <v>906.39</v>
      </c>
      <c r="G90" s="86">
        <v>0</v>
      </c>
      <c r="H90" s="87">
        <f t="shared" si="2"/>
        <v>906.39</v>
      </c>
    </row>
    <row r="91" spans="2:8" x14ac:dyDescent="0.25">
      <c r="B91" s="15">
        <v>86</v>
      </c>
      <c r="C91" s="88" t="s">
        <v>766</v>
      </c>
      <c r="D91" s="89" t="s">
        <v>767</v>
      </c>
      <c r="E91" s="84" t="s">
        <v>640</v>
      </c>
      <c r="F91" s="125">
        <v>5399.99</v>
      </c>
      <c r="G91" s="86">
        <v>0.2</v>
      </c>
      <c r="H91" s="87">
        <f t="shared" si="2"/>
        <v>4319.9920000000002</v>
      </c>
    </row>
    <row r="92" spans="2:8" x14ac:dyDescent="0.25">
      <c r="B92" s="15">
        <v>87</v>
      </c>
      <c r="C92" s="88" t="s">
        <v>768</v>
      </c>
      <c r="D92" s="89" t="s">
        <v>769</v>
      </c>
      <c r="E92" s="84" t="s">
        <v>17</v>
      </c>
      <c r="F92" s="126">
        <v>906.39</v>
      </c>
      <c r="G92" s="86">
        <v>0</v>
      </c>
      <c r="H92" s="87">
        <f t="shared" si="2"/>
        <v>906.39</v>
      </c>
    </row>
    <row r="93" spans="2:8" ht="25.5" x14ac:dyDescent="0.25">
      <c r="B93" s="15">
        <v>88</v>
      </c>
      <c r="C93" s="88" t="s">
        <v>770</v>
      </c>
      <c r="D93" s="89" t="s">
        <v>771</v>
      </c>
      <c r="E93" s="84" t="s">
        <v>16</v>
      </c>
      <c r="F93" s="126">
        <v>5899.99</v>
      </c>
      <c r="G93" s="86">
        <v>0.2</v>
      </c>
      <c r="H93" s="87">
        <f t="shared" si="2"/>
        <v>4719.9920000000002</v>
      </c>
    </row>
    <row r="94" spans="2:8" x14ac:dyDescent="0.25">
      <c r="B94" s="15">
        <v>89</v>
      </c>
      <c r="C94" s="88" t="s">
        <v>772</v>
      </c>
      <c r="D94" s="89" t="s">
        <v>612</v>
      </c>
      <c r="E94" s="84" t="s">
        <v>17</v>
      </c>
      <c r="F94" s="126">
        <v>906.39</v>
      </c>
      <c r="G94" s="86">
        <v>0</v>
      </c>
      <c r="H94" s="87">
        <f t="shared" si="2"/>
        <v>906.39</v>
      </c>
    </row>
    <row r="95" spans="2:8" x14ac:dyDescent="0.25">
      <c r="B95" s="15">
        <v>90</v>
      </c>
      <c r="C95" s="88" t="s">
        <v>773</v>
      </c>
      <c r="D95" s="89" t="s">
        <v>774</v>
      </c>
      <c r="E95" s="84" t="s">
        <v>16</v>
      </c>
      <c r="F95" s="126">
        <v>5499.99</v>
      </c>
      <c r="G95" s="86">
        <v>0.2</v>
      </c>
      <c r="H95" s="87">
        <f>F95-(F95*G95)</f>
        <v>4399.9920000000002</v>
      </c>
    </row>
    <row r="96" spans="2:8" x14ac:dyDescent="0.25">
      <c r="B96" s="15">
        <v>91</v>
      </c>
      <c r="C96" s="88" t="s">
        <v>800</v>
      </c>
      <c r="D96" s="89" t="s">
        <v>801</v>
      </c>
      <c r="E96" s="84" t="s">
        <v>17</v>
      </c>
      <c r="F96" s="126">
        <v>4999.99</v>
      </c>
      <c r="G96" s="86">
        <v>0.2</v>
      </c>
      <c r="H96" s="87">
        <f t="shared" ref="H96:H100" si="3">F96-(F96*G96)</f>
        <v>3999.9919999999997</v>
      </c>
    </row>
    <row r="97" spans="2:8" x14ac:dyDescent="0.25">
      <c r="B97" s="15">
        <v>92</v>
      </c>
      <c r="C97" s="88" t="s">
        <v>802</v>
      </c>
      <c r="D97" s="89" t="s">
        <v>803</v>
      </c>
      <c r="E97" s="84" t="s">
        <v>17</v>
      </c>
      <c r="F97" s="126">
        <v>5999.99</v>
      </c>
      <c r="G97" s="86">
        <v>0.2</v>
      </c>
      <c r="H97" s="87">
        <f t="shared" si="3"/>
        <v>4799.9920000000002</v>
      </c>
    </row>
    <row r="98" spans="2:8" x14ac:dyDescent="0.25">
      <c r="B98" s="15">
        <v>93</v>
      </c>
      <c r="C98" s="88" t="s">
        <v>804</v>
      </c>
      <c r="D98" s="89" t="s">
        <v>805</v>
      </c>
      <c r="E98" s="84" t="s">
        <v>17</v>
      </c>
      <c r="F98" s="126">
        <v>906.39</v>
      </c>
      <c r="G98" s="86">
        <v>0</v>
      </c>
      <c r="H98" s="87">
        <f t="shared" si="3"/>
        <v>906.39</v>
      </c>
    </row>
    <row r="99" spans="2:8" x14ac:dyDescent="0.25">
      <c r="B99" s="15">
        <v>94</v>
      </c>
      <c r="C99" s="88" t="s">
        <v>806</v>
      </c>
      <c r="D99" s="89" t="s">
        <v>807</v>
      </c>
      <c r="E99" s="84" t="s">
        <v>17</v>
      </c>
      <c r="F99" s="126">
        <v>5999.99</v>
      </c>
      <c r="G99" s="86">
        <v>0.2</v>
      </c>
      <c r="H99" s="87">
        <f t="shared" si="3"/>
        <v>4799.9920000000002</v>
      </c>
    </row>
    <row r="100" spans="2:8" x14ac:dyDescent="0.25">
      <c r="B100" s="15">
        <v>95</v>
      </c>
      <c r="C100" s="88" t="s">
        <v>808</v>
      </c>
      <c r="D100" s="89" t="s">
        <v>809</v>
      </c>
      <c r="E100" s="84" t="s">
        <v>17</v>
      </c>
      <c r="F100" s="126">
        <v>6999.99</v>
      </c>
      <c r="G100" s="86">
        <v>0.2</v>
      </c>
      <c r="H100" s="87">
        <f t="shared" si="3"/>
        <v>5599.9920000000002</v>
      </c>
    </row>
  </sheetData>
  <sheetProtection formatCells="0" formatColumns="0" formatRows="0" insertRows="0"/>
  <mergeCells count="4">
    <mergeCell ref="C1:D1"/>
    <mergeCell ref="C2:D2"/>
    <mergeCell ref="C3:D3"/>
    <mergeCell ref="E1:H3"/>
  </mergeCells>
  <conditionalFormatting sqref="C38:E40 G38:G40">
    <cfRule type="expression" dxfId="8" priority="11">
      <formula>#REF!&lt;&gt;"Yes"</formula>
    </cfRule>
  </conditionalFormatting>
  <conditionalFormatting sqref="C41:E46">
    <cfRule type="expression" dxfId="7" priority="8">
      <formula>#REF!&lt;&gt;"Yes"</formula>
    </cfRule>
  </conditionalFormatting>
  <conditionalFormatting sqref="F6:F46">
    <cfRule type="expression" dxfId="6" priority="1">
      <formula>#REF!&lt;&gt;"Yes"</formula>
    </cfRule>
  </conditionalFormatting>
  <conditionalFormatting sqref="G6">
    <cfRule type="expression" dxfId="5" priority="10">
      <formula>#REF!&lt;&gt;"Yes"</formula>
    </cfRule>
  </conditionalFormatting>
  <conditionalFormatting sqref="G7:G35">
    <cfRule type="expression" dxfId="4" priority="13">
      <formula>#REF!&lt;&gt;"Yes"</formula>
    </cfRule>
  </conditionalFormatting>
  <conditionalFormatting sqref="G36:G37">
    <cfRule type="expression" dxfId="3" priority="12">
      <formula>#REF!&lt;&gt;"Yes"</formula>
    </cfRule>
  </conditionalFormatting>
  <conditionalFormatting sqref="G41:G46">
    <cfRule type="expression" dxfId="2" priority="7">
      <formula>#REF!&lt;&gt;"Yes"</formula>
    </cfRule>
  </conditionalFormatting>
  <pageMargins left="0.25" right="0.25" top="0.75" bottom="0.75" header="0.3" footer="0.3"/>
  <pageSetup paperSize="5" fitToHeight="0" orientation="landscape" horizontalDpi="4294967295" verticalDpi="4294967295" r:id="rId1"/>
  <headerFooter>
    <oddHeader>&amp;L&amp;"Arial,Regular"&amp;8NYS Office of General Services
Procurement Services&amp;C&amp;"Arial,Regular"&amp;8Group 75702 Award 23235
Assistive Technology for Persons with Disabilities
(Statewide)&amp;R&amp;"Arial,Regular"&amp;8&amp;P of &amp;N</oddHeader>
    <oddFooter>&amp;L&amp;"Arial,Regular"&amp;8September 2023 v09.25.2023&amp;C&amp;"Arial,Regular"&amp;8&amp;A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A2148-B92F-4E12-AE64-D0C45BB2869D}">
  <sheetPr>
    <tabColor rgb="FFFFFF99"/>
    <pageSetUpPr fitToPage="1"/>
  </sheetPr>
  <dimension ref="A1:I1454"/>
  <sheetViews>
    <sheetView showGridLines="0" view="pageLayout" topLeftCell="A1419" zoomScaleNormal="85" workbookViewId="0">
      <selection activeCell="C1438" sqref="C1438:D1438"/>
    </sheetView>
  </sheetViews>
  <sheetFormatPr defaultColWidth="8.5703125" defaultRowHeight="12.75" x14ac:dyDescent="0.2"/>
  <cols>
    <col min="1" max="1" width="4" style="53" customWidth="1"/>
    <col min="2" max="2" width="27.42578125" style="78" customWidth="1"/>
    <col min="3" max="3" width="61.5703125" style="79" customWidth="1"/>
    <col min="4" max="4" width="14.5703125" style="78" customWidth="1"/>
    <col min="5" max="5" width="16.7109375" style="78" customWidth="1"/>
    <col min="6" max="6" width="15.5703125" style="78" customWidth="1"/>
    <col min="7" max="7" width="12.42578125" style="78" customWidth="1"/>
    <col min="8" max="8" width="8.5703125" style="53"/>
    <col min="9" max="9" width="14.5703125" style="53" customWidth="1"/>
    <col min="10" max="16384" width="8.5703125" style="53"/>
  </cols>
  <sheetData>
    <row r="1" spans="1:9" x14ac:dyDescent="0.2">
      <c r="A1" s="55"/>
      <c r="B1" s="34" t="s">
        <v>65</v>
      </c>
      <c r="C1" s="152" t="s">
        <v>62</v>
      </c>
      <c r="D1" s="153"/>
      <c r="E1" s="153"/>
      <c r="F1" s="153"/>
      <c r="G1" s="154"/>
      <c r="H1" s="56"/>
      <c r="I1" s="56"/>
    </row>
    <row r="2" spans="1:9" x14ac:dyDescent="0.2">
      <c r="A2" s="55"/>
      <c r="B2" s="34" t="s">
        <v>60</v>
      </c>
      <c r="C2" s="152" t="s">
        <v>61</v>
      </c>
      <c r="D2" s="153"/>
      <c r="E2" s="153"/>
      <c r="F2" s="153"/>
      <c r="G2" s="154"/>
      <c r="H2" s="56"/>
      <c r="I2" s="56"/>
    </row>
    <row r="3" spans="1:9" ht="13.5" thickBot="1" x14ac:dyDescent="0.25">
      <c r="A3" s="55"/>
      <c r="B3" s="35" t="s">
        <v>2</v>
      </c>
      <c r="C3" s="152" t="s">
        <v>63</v>
      </c>
      <c r="D3" s="153"/>
      <c r="E3" s="153"/>
      <c r="F3" s="153"/>
      <c r="G3" s="154"/>
      <c r="H3" s="56"/>
      <c r="I3" s="56"/>
    </row>
    <row r="4" spans="1:9" ht="13.5" thickBot="1" x14ac:dyDescent="0.25">
      <c r="A4" s="55"/>
      <c r="B4" s="149" t="s">
        <v>64</v>
      </c>
      <c r="C4" s="150"/>
      <c r="D4" s="150"/>
      <c r="E4" s="150"/>
      <c r="F4" s="150"/>
      <c r="G4" s="151"/>
    </row>
    <row r="5" spans="1:9" x14ac:dyDescent="0.2">
      <c r="A5" s="55"/>
      <c r="B5" s="57"/>
      <c r="C5" s="58"/>
      <c r="D5" s="57"/>
      <c r="E5" s="57"/>
      <c r="F5" s="57"/>
      <c r="G5" s="57"/>
    </row>
    <row r="6" spans="1:9" x14ac:dyDescent="0.2">
      <c r="A6" s="55"/>
      <c r="B6" s="57"/>
      <c r="C6" s="57"/>
      <c r="D6" s="57"/>
      <c r="E6" s="57"/>
      <c r="F6" s="57"/>
      <c r="G6" s="57"/>
    </row>
    <row r="7" spans="1:9" s="60" customFormat="1" ht="12.75" customHeight="1" x14ac:dyDescent="0.2">
      <c r="A7" s="36">
        <v>1</v>
      </c>
      <c r="B7" s="37" t="s">
        <v>18</v>
      </c>
      <c r="C7" s="138" t="str">
        <f>IFERROR(VLOOKUP($A7,'Lot 2 Pricing (IMS)'!$B$6:$C$520,2,FALSE),"")</f>
        <v>hpenvy15</v>
      </c>
      <c r="D7" s="139"/>
      <c r="E7" s="142" t="s">
        <v>19</v>
      </c>
      <c r="F7" s="148"/>
      <c r="G7" s="59">
        <f>A7</f>
        <v>1</v>
      </c>
    </row>
    <row r="8" spans="1:9" s="60" customFormat="1" x14ac:dyDescent="0.2">
      <c r="A8" s="61"/>
      <c r="B8" s="38" t="s">
        <v>20</v>
      </c>
      <c r="C8" s="38" t="s">
        <v>21</v>
      </c>
      <c r="D8" s="38" t="s">
        <v>22</v>
      </c>
      <c r="E8" s="37" t="s">
        <v>23</v>
      </c>
      <c r="F8" s="37" t="s">
        <v>24</v>
      </c>
      <c r="G8" s="37" t="s">
        <v>25</v>
      </c>
    </row>
    <row r="9" spans="1:9" s="60" customFormat="1" ht="25.5" x14ac:dyDescent="0.2">
      <c r="A9" s="61"/>
      <c r="B9" s="62" t="s">
        <v>521</v>
      </c>
      <c r="C9" s="63" t="s">
        <v>532</v>
      </c>
      <c r="D9" s="71" t="s">
        <v>521</v>
      </c>
      <c r="E9" s="64">
        <v>3501.99</v>
      </c>
      <c r="F9" s="65">
        <v>0.2</v>
      </c>
      <c r="G9" s="66">
        <f>E9-(E9*F9)</f>
        <v>2801.5919999999996</v>
      </c>
    </row>
    <row r="10" spans="1:9" s="60" customFormat="1" x14ac:dyDescent="0.2">
      <c r="A10" s="61"/>
      <c r="B10" s="62" t="s">
        <v>31</v>
      </c>
      <c r="C10" s="63" t="s">
        <v>32</v>
      </c>
      <c r="D10" s="71" t="s">
        <v>33</v>
      </c>
      <c r="E10" s="64"/>
      <c r="F10" s="65"/>
      <c r="G10" s="66">
        <f t="shared" ref="G10:G17" si="0">E10-(E10*F10)</f>
        <v>0</v>
      </c>
    </row>
    <row r="11" spans="1:9" s="60" customFormat="1" x14ac:dyDescent="0.2">
      <c r="A11" s="61"/>
      <c r="B11" s="62" t="s">
        <v>78</v>
      </c>
      <c r="C11" s="63" t="s">
        <v>79</v>
      </c>
      <c r="D11" s="71" t="s">
        <v>80</v>
      </c>
      <c r="E11" s="64"/>
      <c r="F11" s="64"/>
      <c r="G11" s="66">
        <f t="shared" si="0"/>
        <v>0</v>
      </c>
    </row>
    <row r="12" spans="1:9" s="60" customFormat="1" x14ac:dyDescent="0.2">
      <c r="A12" s="61"/>
      <c r="B12" s="62" t="s">
        <v>37</v>
      </c>
      <c r="C12" s="63" t="s">
        <v>38</v>
      </c>
      <c r="D12" s="71">
        <v>98106</v>
      </c>
      <c r="E12" s="64"/>
      <c r="F12" s="65"/>
      <c r="G12" s="66">
        <f t="shared" si="0"/>
        <v>0</v>
      </c>
    </row>
    <row r="13" spans="1:9" s="60" customFormat="1" x14ac:dyDescent="0.2">
      <c r="A13" s="61"/>
      <c r="B13" s="62" t="s">
        <v>39</v>
      </c>
      <c r="C13" s="63" t="s">
        <v>40</v>
      </c>
      <c r="D13" s="71" t="s">
        <v>41</v>
      </c>
      <c r="E13" s="64"/>
      <c r="F13" s="65"/>
      <c r="G13" s="66">
        <f t="shared" si="0"/>
        <v>0</v>
      </c>
    </row>
    <row r="14" spans="1:9" s="60" customFormat="1" x14ac:dyDescent="0.2">
      <c r="A14" s="61"/>
      <c r="B14" s="62" t="s">
        <v>42</v>
      </c>
      <c r="C14" s="63" t="s">
        <v>43</v>
      </c>
      <c r="D14" s="71">
        <v>98659</v>
      </c>
      <c r="E14" s="64"/>
      <c r="F14" s="65"/>
      <c r="G14" s="66">
        <f t="shared" si="0"/>
        <v>0</v>
      </c>
    </row>
    <row r="15" spans="1:9" s="60" customFormat="1" x14ac:dyDescent="0.2">
      <c r="A15" s="61"/>
      <c r="B15" s="62" t="s">
        <v>44</v>
      </c>
      <c r="C15" s="63" t="s">
        <v>45</v>
      </c>
      <c r="D15" s="71" t="s">
        <v>46</v>
      </c>
      <c r="E15" s="64"/>
      <c r="F15" s="65"/>
      <c r="G15" s="66">
        <f t="shared" si="0"/>
        <v>0</v>
      </c>
    </row>
    <row r="16" spans="1:9" s="60" customFormat="1" x14ac:dyDescent="0.2">
      <c r="A16" s="61"/>
      <c r="B16" s="62" t="s">
        <v>47</v>
      </c>
      <c r="C16" s="63" t="s">
        <v>48</v>
      </c>
      <c r="D16" s="71" t="s">
        <v>49</v>
      </c>
      <c r="E16" s="64"/>
      <c r="F16" s="65"/>
      <c r="G16" s="66">
        <f t="shared" si="0"/>
        <v>0</v>
      </c>
    </row>
    <row r="17" spans="1:7" s="60" customFormat="1" x14ac:dyDescent="0.2">
      <c r="A17" s="61"/>
      <c r="B17" s="62" t="s">
        <v>58</v>
      </c>
      <c r="C17" s="63" t="s">
        <v>50</v>
      </c>
      <c r="D17" s="71" t="s">
        <v>51</v>
      </c>
      <c r="E17" s="64"/>
      <c r="F17" s="65"/>
      <c r="G17" s="66">
        <f t="shared" si="0"/>
        <v>0</v>
      </c>
    </row>
    <row r="18" spans="1:7" s="60" customFormat="1" x14ac:dyDescent="0.2">
      <c r="A18" s="61"/>
      <c r="B18" s="39"/>
      <c r="C18" s="144"/>
      <c r="D18" s="144"/>
      <c r="E18" s="145"/>
      <c r="F18" s="40" t="s">
        <v>26</v>
      </c>
      <c r="G18" s="66">
        <f>SUM(G9:G17)</f>
        <v>2801.5919999999996</v>
      </c>
    </row>
    <row r="19" spans="1:7" s="60" customFormat="1" ht="13.5" thickBot="1" x14ac:dyDescent="0.25">
      <c r="A19" s="61"/>
      <c r="B19" s="41"/>
      <c r="C19" s="42"/>
      <c r="D19" s="42"/>
      <c r="E19" s="43" t="s">
        <v>27</v>
      </c>
      <c r="F19" s="67"/>
      <c r="G19" s="66">
        <f>G18*F19</f>
        <v>0</v>
      </c>
    </row>
    <row r="20" spans="1:7" s="60" customFormat="1" ht="13.5" thickBot="1" x14ac:dyDescent="0.25">
      <c r="A20" s="61"/>
      <c r="B20" s="44"/>
      <c r="C20" s="45"/>
      <c r="D20" s="45"/>
      <c r="E20" s="46"/>
      <c r="F20" s="47" t="s">
        <v>28</v>
      </c>
      <c r="G20" s="68">
        <f>SUM(G18:G19)</f>
        <v>2801.5919999999996</v>
      </c>
    </row>
    <row r="21" spans="1:7" s="60" customFormat="1" x14ac:dyDescent="0.2">
      <c r="A21" s="61"/>
      <c r="B21" s="146" t="s">
        <v>29</v>
      </c>
      <c r="C21" s="147" t="s">
        <v>21</v>
      </c>
      <c r="D21" s="147" t="s">
        <v>22</v>
      </c>
      <c r="E21" s="147" t="s">
        <v>23</v>
      </c>
      <c r="F21" s="147" t="s">
        <v>24</v>
      </c>
      <c r="G21" s="147" t="s">
        <v>25</v>
      </c>
    </row>
    <row r="22" spans="1:7" s="60" customFormat="1" x14ac:dyDescent="0.2">
      <c r="A22" s="61"/>
      <c r="B22" s="48" t="s">
        <v>30</v>
      </c>
      <c r="C22" s="48" t="s">
        <v>21</v>
      </c>
      <c r="D22" s="120" t="s">
        <v>22</v>
      </c>
      <c r="E22" s="48" t="s">
        <v>23</v>
      </c>
      <c r="F22" s="48" t="s">
        <v>24</v>
      </c>
      <c r="G22" s="48" t="s">
        <v>25</v>
      </c>
    </row>
    <row r="23" spans="1:7" s="60" customFormat="1" x14ac:dyDescent="0.2">
      <c r="A23" s="61"/>
      <c r="B23" s="62" t="s">
        <v>52</v>
      </c>
      <c r="C23" s="63" t="s">
        <v>160</v>
      </c>
      <c r="D23" s="71" t="s">
        <v>53</v>
      </c>
      <c r="E23" s="64">
        <v>448.91519999999997</v>
      </c>
      <c r="F23" s="65">
        <v>0.2</v>
      </c>
      <c r="G23" s="66">
        <f>E23-(E23*F23)</f>
        <v>359.13216</v>
      </c>
    </row>
    <row r="24" spans="1:7" s="60" customFormat="1" x14ac:dyDescent="0.2">
      <c r="A24" s="61"/>
      <c r="B24" s="62" t="s">
        <v>54</v>
      </c>
      <c r="C24" s="63" t="s">
        <v>161</v>
      </c>
      <c r="D24" s="71" t="s">
        <v>55</v>
      </c>
      <c r="E24" s="64">
        <v>774.61149999999998</v>
      </c>
      <c r="F24" s="65">
        <v>0.2</v>
      </c>
      <c r="G24" s="66">
        <f t="shared" ref="G24:G26" si="1">E24-(E24*F24)</f>
        <v>619.68920000000003</v>
      </c>
    </row>
    <row r="25" spans="1:7" s="60" customFormat="1" x14ac:dyDescent="0.2">
      <c r="A25" s="61"/>
      <c r="B25" s="62" t="s">
        <v>56</v>
      </c>
      <c r="C25" s="63" t="s">
        <v>162</v>
      </c>
      <c r="D25" s="71" t="s">
        <v>57</v>
      </c>
      <c r="E25" s="64">
        <v>392.94499999999999</v>
      </c>
      <c r="F25" s="65">
        <v>0.2</v>
      </c>
      <c r="G25" s="66">
        <f t="shared" si="1"/>
        <v>314.35599999999999</v>
      </c>
    </row>
    <row r="26" spans="1:7" s="60" customFormat="1" x14ac:dyDescent="0.2">
      <c r="A26" s="61"/>
      <c r="B26" s="62" t="s">
        <v>523</v>
      </c>
      <c r="C26" s="63" t="s">
        <v>524</v>
      </c>
      <c r="D26" s="71" t="s">
        <v>525</v>
      </c>
      <c r="E26" s="64">
        <v>720.98969999999997</v>
      </c>
      <c r="F26" s="65">
        <v>0.2</v>
      </c>
      <c r="G26" s="66">
        <f t="shared" si="1"/>
        <v>576.79175999999995</v>
      </c>
    </row>
    <row r="27" spans="1:7" s="60" customFormat="1" x14ac:dyDescent="0.2">
      <c r="A27" s="61"/>
      <c r="B27" s="69"/>
      <c r="C27" s="69"/>
      <c r="D27" s="70"/>
      <c r="E27" s="69"/>
      <c r="F27" s="69"/>
      <c r="G27" s="69"/>
    </row>
    <row r="28" spans="1:7" s="60" customFormat="1" ht="12.75" customHeight="1" x14ac:dyDescent="0.2">
      <c r="A28" s="36">
        <v>2</v>
      </c>
      <c r="B28" s="37" t="s">
        <v>18</v>
      </c>
      <c r="C28" s="138" t="str">
        <f>IFERROR(VLOOKUP($A28,'Lot 2 Pricing (IMS)'!$B$6:$C$520,2,FALSE),"")</f>
        <v>hp14427597</v>
      </c>
      <c r="D28" s="139"/>
      <c r="E28" s="142" t="s">
        <v>19</v>
      </c>
      <c r="F28" s="148"/>
      <c r="G28" s="59">
        <f>A28</f>
        <v>2</v>
      </c>
    </row>
    <row r="29" spans="1:7" s="60" customFormat="1" x14ac:dyDescent="0.2">
      <c r="A29" s="61"/>
      <c r="B29" s="38" t="s">
        <v>20</v>
      </c>
      <c r="C29" s="38" t="s">
        <v>21</v>
      </c>
      <c r="D29" s="38" t="s">
        <v>22</v>
      </c>
      <c r="E29" s="37" t="s">
        <v>23</v>
      </c>
      <c r="F29" s="37" t="s">
        <v>24</v>
      </c>
      <c r="G29" s="37" t="s">
        <v>25</v>
      </c>
    </row>
    <row r="30" spans="1:7" s="60" customFormat="1" ht="25.5" x14ac:dyDescent="0.2">
      <c r="A30" s="61"/>
      <c r="B30" s="62" t="s">
        <v>59</v>
      </c>
      <c r="C30" s="63" t="s">
        <v>286</v>
      </c>
      <c r="D30" s="71">
        <v>14427597</v>
      </c>
      <c r="E30" s="64">
        <v>3701.9127000000003</v>
      </c>
      <c r="F30" s="65">
        <v>0.2</v>
      </c>
      <c r="G30" s="66">
        <f>E30-(E30*F30)</f>
        <v>2961.5301600000003</v>
      </c>
    </row>
    <row r="31" spans="1:7" s="60" customFormat="1" x14ac:dyDescent="0.2">
      <c r="A31" s="61"/>
      <c r="B31" s="62" t="s">
        <v>31</v>
      </c>
      <c r="C31" s="63" t="s">
        <v>32</v>
      </c>
      <c r="D31" s="71" t="s">
        <v>33</v>
      </c>
      <c r="E31" s="64"/>
      <c r="F31" s="65"/>
      <c r="G31" s="66">
        <f t="shared" ref="G31:G38" si="2">E31-(E31*F31)</f>
        <v>0</v>
      </c>
    </row>
    <row r="32" spans="1:7" s="60" customFormat="1" x14ac:dyDescent="0.2">
      <c r="A32" s="61"/>
      <c r="B32" s="62" t="s">
        <v>34</v>
      </c>
      <c r="C32" s="63" t="s">
        <v>35</v>
      </c>
      <c r="D32" s="71" t="s">
        <v>36</v>
      </c>
      <c r="E32" s="64"/>
      <c r="F32" s="65"/>
      <c r="G32" s="66">
        <f t="shared" si="2"/>
        <v>0</v>
      </c>
    </row>
    <row r="33" spans="1:7" s="60" customFormat="1" x14ac:dyDescent="0.2">
      <c r="A33" s="61"/>
      <c r="B33" s="62" t="s">
        <v>37</v>
      </c>
      <c r="C33" s="63" t="s">
        <v>38</v>
      </c>
      <c r="D33" s="71">
        <v>98106</v>
      </c>
      <c r="E33" s="64"/>
      <c r="F33" s="65"/>
      <c r="G33" s="66">
        <f t="shared" si="2"/>
        <v>0</v>
      </c>
    </row>
    <row r="34" spans="1:7" s="60" customFormat="1" x14ac:dyDescent="0.2">
      <c r="A34" s="61"/>
      <c r="B34" s="62" t="s">
        <v>39</v>
      </c>
      <c r="C34" s="63" t="s">
        <v>40</v>
      </c>
      <c r="D34" s="71" t="s">
        <v>41</v>
      </c>
      <c r="E34" s="64"/>
      <c r="F34" s="65"/>
      <c r="G34" s="66">
        <f t="shared" si="2"/>
        <v>0</v>
      </c>
    </row>
    <row r="35" spans="1:7" s="60" customFormat="1" x14ac:dyDescent="0.2">
      <c r="A35" s="61"/>
      <c r="B35" s="62" t="s">
        <v>42</v>
      </c>
      <c r="C35" s="63" t="s">
        <v>43</v>
      </c>
      <c r="D35" s="71">
        <v>98659</v>
      </c>
      <c r="E35" s="64"/>
      <c r="F35" s="65"/>
      <c r="G35" s="66">
        <f t="shared" si="2"/>
        <v>0</v>
      </c>
    </row>
    <row r="36" spans="1:7" s="60" customFormat="1" x14ac:dyDescent="0.2">
      <c r="A36" s="61"/>
      <c r="B36" s="62" t="s">
        <v>44</v>
      </c>
      <c r="C36" s="63" t="s">
        <v>45</v>
      </c>
      <c r="D36" s="71" t="s">
        <v>46</v>
      </c>
      <c r="E36" s="64"/>
      <c r="F36" s="65"/>
      <c r="G36" s="66">
        <f t="shared" si="2"/>
        <v>0</v>
      </c>
    </row>
    <row r="37" spans="1:7" s="60" customFormat="1" x14ac:dyDescent="0.2">
      <c r="A37" s="61"/>
      <c r="B37" s="62" t="s">
        <v>47</v>
      </c>
      <c r="C37" s="63" t="s">
        <v>48</v>
      </c>
      <c r="D37" s="71" t="s">
        <v>49</v>
      </c>
      <c r="E37" s="64"/>
      <c r="F37" s="65"/>
      <c r="G37" s="66">
        <f t="shared" si="2"/>
        <v>0</v>
      </c>
    </row>
    <row r="38" spans="1:7" s="60" customFormat="1" x14ac:dyDescent="0.2">
      <c r="A38" s="61"/>
      <c r="B38" s="62" t="s">
        <v>58</v>
      </c>
      <c r="C38" s="63" t="s">
        <v>50</v>
      </c>
      <c r="D38" s="71" t="s">
        <v>51</v>
      </c>
      <c r="E38" s="64"/>
      <c r="F38" s="65"/>
      <c r="G38" s="66">
        <f t="shared" si="2"/>
        <v>0</v>
      </c>
    </row>
    <row r="39" spans="1:7" s="60" customFormat="1" x14ac:dyDescent="0.2">
      <c r="A39" s="61"/>
      <c r="B39" s="39"/>
      <c r="C39" s="144"/>
      <c r="D39" s="144"/>
      <c r="E39" s="145"/>
      <c r="F39" s="40" t="s">
        <v>26</v>
      </c>
      <c r="G39" s="66">
        <f>SUM(G30:G38)</f>
        <v>2961.5301600000003</v>
      </c>
    </row>
    <row r="40" spans="1:7" s="60" customFormat="1" ht="13.5" thickBot="1" x14ac:dyDescent="0.25">
      <c r="A40" s="61"/>
      <c r="B40" s="41"/>
      <c r="C40" s="42"/>
      <c r="D40" s="42"/>
      <c r="E40" s="43" t="s">
        <v>27</v>
      </c>
      <c r="F40" s="67"/>
      <c r="G40" s="66">
        <f>G39*F40</f>
        <v>0</v>
      </c>
    </row>
    <row r="41" spans="1:7" s="60" customFormat="1" ht="13.5" thickBot="1" x14ac:dyDescent="0.25">
      <c r="A41" s="61"/>
      <c r="B41" s="44"/>
      <c r="C41" s="45"/>
      <c r="D41" s="45"/>
      <c r="E41" s="46"/>
      <c r="F41" s="47" t="s">
        <v>28</v>
      </c>
      <c r="G41" s="68">
        <f>SUM(G39:G40)</f>
        <v>2961.5301600000003</v>
      </c>
    </row>
    <row r="42" spans="1:7" s="60" customFormat="1" x14ac:dyDescent="0.2">
      <c r="A42" s="61"/>
      <c r="B42" s="146" t="s">
        <v>29</v>
      </c>
      <c r="C42" s="147" t="s">
        <v>21</v>
      </c>
      <c r="D42" s="147" t="s">
        <v>22</v>
      </c>
      <c r="E42" s="147" t="s">
        <v>23</v>
      </c>
      <c r="F42" s="147" t="s">
        <v>24</v>
      </c>
      <c r="G42" s="147" t="s">
        <v>25</v>
      </c>
    </row>
    <row r="43" spans="1:7" s="60" customFormat="1" x14ac:dyDescent="0.2">
      <c r="A43" s="61"/>
      <c r="B43" s="48" t="s">
        <v>30</v>
      </c>
      <c r="C43" s="48" t="s">
        <v>21</v>
      </c>
      <c r="D43" s="120" t="s">
        <v>22</v>
      </c>
      <c r="E43" s="48" t="s">
        <v>23</v>
      </c>
      <c r="F43" s="48" t="s">
        <v>24</v>
      </c>
      <c r="G43" s="48" t="s">
        <v>25</v>
      </c>
    </row>
    <row r="44" spans="1:7" s="60" customFormat="1" x14ac:dyDescent="0.2">
      <c r="A44" s="61"/>
      <c r="B44" s="62" t="s">
        <v>52</v>
      </c>
      <c r="C44" s="63" t="s">
        <v>160</v>
      </c>
      <c r="D44" s="71" t="s">
        <v>53</v>
      </c>
      <c r="E44" s="64">
        <v>448.92</v>
      </c>
      <c r="F44" s="65">
        <v>0.2</v>
      </c>
      <c r="G44" s="66">
        <f>E44-(E44*F44)</f>
        <v>359.13600000000002</v>
      </c>
    </row>
    <row r="45" spans="1:7" s="60" customFormat="1" x14ac:dyDescent="0.2">
      <c r="A45" s="61"/>
      <c r="B45" s="62" t="s">
        <v>54</v>
      </c>
      <c r="C45" s="63" t="s">
        <v>161</v>
      </c>
      <c r="D45" s="71" t="s">
        <v>55</v>
      </c>
      <c r="E45" s="64">
        <v>774.61</v>
      </c>
      <c r="F45" s="65">
        <v>0.2</v>
      </c>
      <c r="G45" s="66">
        <f t="shared" ref="G45:G46" si="3">E45-(E45*F45)</f>
        <v>619.68799999999999</v>
      </c>
    </row>
    <row r="46" spans="1:7" s="60" customFormat="1" x14ac:dyDescent="0.2">
      <c r="A46" s="61"/>
      <c r="B46" s="62" t="s">
        <v>56</v>
      </c>
      <c r="C46" s="63" t="s">
        <v>162</v>
      </c>
      <c r="D46" s="71" t="s">
        <v>57</v>
      </c>
      <c r="E46" s="64">
        <v>392.95</v>
      </c>
      <c r="F46" s="65">
        <v>0.2</v>
      </c>
      <c r="G46" s="66">
        <f t="shared" si="3"/>
        <v>314.36</v>
      </c>
    </row>
    <row r="47" spans="1:7" s="60" customFormat="1" x14ac:dyDescent="0.2">
      <c r="A47" s="61"/>
      <c r="B47" s="69"/>
      <c r="C47" s="69"/>
      <c r="D47" s="70"/>
      <c r="E47" s="69"/>
      <c r="F47" s="69"/>
      <c r="G47" s="69"/>
    </row>
    <row r="48" spans="1:7" s="60" customFormat="1" ht="12.75" customHeight="1" x14ac:dyDescent="0.2">
      <c r="A48" s="36">
        <v>3</v>
      </c>
      <c r="B48" s="37" t="s">
        <v>18</v>
      </c>
      <c r="C48" s="138" t="str">
        <f>IFERROR(VLOOKUP($A48,'Lot 2 Pricing (IMS)'!$B$6:$C$520,2,FALSE),"")</f>
        <v>hp14lap</v>
      </c>
      <c r="D48" s="139"/>
      <c r="E48" s="142" t="s">
        <v>19</v>
      </c>
      <c r="F48" s="148"/>
      <c r="G48" s="59">
        <f>A48</f>
        <v>3</v>
      </c>
    </row>
    <row r="49" spans="1:7" s="60" customFormat="1" x14ac:dyDescent="0.2">
      <c r="A49" s="61"/>
      <c r="B49" s="38" t="s">
        <v>20</v>
      </c>
      <c r="C49" s="38" t="s">
        <v>21</v>
      </c>
      <c r="D49" s="38" t="s">
        <v>22</v>
      </c>
      <c r="E49" s="37" t="s">
        <v>23</v>
      </c>
      <c r="F49" s="37" t="s">
        <v>24</v>
      </c>
      <c r="G49" s="37" t="s">
        <v>25</v>
      </c>
    </row>
    <row r="50" spans="1:7" s="60" customFormat="1" ht="25.5" x14ac:dyDescent="0.2">
      <c r="A50" s="61"/>
      <c r="B50" s="62" t="s">
        <v>66</v>
      </c>
      <c r="C50" s="63" t="s">
        <v>284</v>
      </c>
      <c r="D50" s="71" t="s">
        <v>66</v>
      </c>
      <c r="E50" s="64">
        <v>3368.0896999999995</v>
      </c>
      <c r="F50" s="65">
        <v>0.2</v>
      </c>
      <c r="G50" s="66">
        <f t="shared" ref="G50:G58" si="4">E50-(E50*F50)</f>
        <v>2694.4717599999994</v>
      </c>
    </row>
    <row r="51" spans="1:7" s="60" customFormat="1" x14ac:dyDescent="0.2">
      <c r="A51" s="61"/>
      <c r="B51" s="62" t="s">
        <v>68</v>
      </c>
      <c r="C51" s="63" t="s">
        <v>69</v>
      </c>
      <c r="D51" s="71" t="s">
        <v>68</v>
      </c>
      <c r="E51" s="64"/>
      <c r="F51" s="64"/>
      <c r="G51" s="66">
        <f t="shared" si="4"/>
        <v>0</v>
      </c>
    </row>
    <row r="52" spans="1:7" s="60" customFormat="1" x14ac:dyDescent="0.2">
      <c r="A52" s="61"/>
      <c r="B52" s="62" t="s">
        <v>70</v>
      </c>
      <c r="C52" s="63" t="s">
        <v>32</v>
      </c>
      <c r="D52" s="71" t="s">
        <v>33</v>
      </c>
      <c r="E52" s="64"/>
      <c r="F52" s="64"/>
      <c r="G52" s="66">
        <f t="shared" si="4"/>
        <v>0</v>
      </c>
    </row>
    <row r="53" spans="1:7" s="60" customFormat="1" x14ac:dyDescent="0.2">
      <c r="A53" s="61"/>
      <c r="B53" s="62" t="s">
        <v>71</v>
      </c>
      <c r="C53" s="63" t="s">
        <v>38</v>
      </c>
      <c r="D53" s="71" t="s">
        <v>72</v>
      </c>
      <c r="E53" s="64"/>
      <c r="F53" s="64"/>
      <c r="G53" s="66">
        <f t="shared" si="4"/>
        <v>0</v>
      </c>
    </row>
    <row r="54" spans="1:7" s="60" customFormat="1" x14ac:dyDescent="0.2">
      <c r="A54" s="61"/>
      <c r="B54" s="62" t="s">
        <v>73</v>
      </c>
      <c r="C54" s="63" t="s">
        <v>74</v>
      </c>
      <c r="D54" s="71" t="s">
        <v>73</v>
      </c>
      <c r="E54" s="64"/>
      <c r="F54" s="64"/>
      <c r="G54" s="66">
        <f t="shared" si="4"/>
        <v>0</v>
      </c>
    </row>
    <row r="55" spans="1:7" s="60" customFormat="1" x14ac:dyDescent="0.2">
      <c r="A55" s="61"/>
      <c r="B55" s="62" t="s">
        <v>75</v>
      </c>
      <c r="C55" s="63" t="s">
        <v>76</v>
      </c>
      <c r="D55" s="71" t="s">
        <v>77</v>
      </c>
      <c r="E55" s="64"/>
      <c r="F55" s="64"/>
      <c r="G55" s="66">
        <f t="shared" si="4"/>
        <v>0</v>
      </c>
    </row>
    <row r="56" spans="1:7" s="60" customFormat="1" x14ac:dyDescent="0.2">
      <c r="A56" s="61"/>
      <c r="B56" s="62" t="s">
        <v>78</v>
      </c>
      <c r="C56" s="63" t="s">
        <v>79</v>
      </c>
      <c r="D56" s="71" t="s">
        <v>80</v>
      </c>
      <c r="E56" s="64"/>
      <c r="F56" s="64"/>
      <c r="G56" s="66">
        <f t="shared" si="4"/>
        <v>0</v>
      </c>
    </row>
    <row r="57" spans="1:7" s="60" customFormat="1" x14ac:dyDescent="0.2">
      <c r="A57" s="61"/>
      <c r="B57" s="62" t="s">
        <v>81</v>
      </c>
      <c r="C57" s="63" t="s">
        <v>82</v>
      </c>
      <c r="D57" s="71" t="s">
        <v>83</v>
      </c>
      <c r="E57" s="64"/>
      <c r="F57" s="64"/>
      <c r="G57" s="66">
        <f t="shared" si="4"/>
        <v>0</v>
      </c>
    </row>
    <row r="58" spans="1:7" s="60" customFormat="1" x14ac:dyDescent="0.2">
      <c r="A58" s="61"/>
      <c r="B58" s="62" t="s">
        <v>84</v>
      </c>
      <c r="C58" s="63" t="s">
        <v>85</v>
      </c>
      <c r="D58" s="71" t="s">
        <v>86</v>
      </c>
      <c r="E58" s="64"/>
      <c r="F58" s="64"/>
      <c r="G58" s="66">
        <f t="shared" si="4"/>
        <v>0</v>
      </c>
    </row>
    <row r="59" spans="1:7" s="60" customFormat="1" x14ac:dyDescent="0.2">
      <c r="A59" s="61"/>
      <c r="B59" s="39"/>
      <c r="C59" s="144"/>
      <c r="D59" s="144"/>
      <c r="E59" s="145"/>
      <c r="F59" s="40" t="s">
        <v>26</v>
      </c>
      <c r="G59" s="66">
        <f>SUM(G50:G58)</f>
        <v>2694.4717599999994</v>
      </c>
    </row>
    <row r="60" spans="1:7" s="60" customFormat="1" ht="13.5" thickBot="1" x14ac:dyDescent="0.25">
      <c r="A60" s="61"/>
      <c r="B60" s="41"/>
      <c r="C60" s="42"/>
      <c r="D60" s="42"/>
      <c r="E60" s="43" t="s">
        <v>27</v>
      </c>
      <c r="F60" s="67"/>
      <c r="G60" s="66">
        <f>G59*F60</f>
        <v>0</v>
      </c>
    </row>
    <row r="61" spans="1:7" s="60" customFormat="1" ht="13.5" thickBot="1" x14ac:dyDescent="0.25">
      <c r="A61" s="61"/>
      <c r="B61" s="44"/>
      <c r="C61" s="45"/>
      <c r="D61" s="45"/>
      <c r="E61" s="46"/>
      <c r="F61" s="47" t="s">
        <v>28</v>
      </c>
      <c r="G61" s="68">
        <f>SUM(G59:G60)</f>
        <v>2694.4717599999994</v>
      </c>
    </row>
    <row r="62" spans="1:7" s="60" customFormat="1" x14ac:dyDescent="0.2">
      <c r="A62" s="61"/>
      <c r="B62" s="146" t="s">
        <v>29</v>
      </c>
      <c r="C62" s="147" t="s">
        <v>21</v>
      </c>
      <c r="D62" s="147" t="s">
        <v>22</v>
      </c>
      <c r="E62" s="147" t="s">
        <v>23</v>
      </c>
      <c r="F62" s="147" t="s">
        <v>24</v>
      </c>
      <c r="G62" s="147" t="s">
        <v>25</v>
      </c>
    </row>
    <row r="63" spans="1:7" s="60" customFormat="1" x14ac:dyDescent="0.2">
      <c r="A63" s="61"/>
      <c r="B63" s="48" t="s">
        <v>30</v>
      </c>
      <c r="C63" s="48" t="s">
        <v>21</v>
      </c>
      <c r="D63" s="120" t="s">
        <v>22</v>
      </c>
      <c r="E63" s="48" t="s">
        <v>23</v>
      </c>
      <c r="F63" s="48" t="s">
        <v>24</v>
      </c>
      <c r="G63" s="48" t="s">
        <v>25</v>
      </c>
    </row>
    <row r="64" spans="1:7" s="60" customFormat="1" x14ac:dyDescent="0.2">
      <c r="A64" s="61"/>
      <c r="B64" s="62" t="s">
        <v>87</v>
      </c>
      <c r="C64" s="63" t="s">
        <v>163</v>
      </c>
      <c r="D64" s="71" t="s">
        <v>88</v>
      </c>
      <c r="E64" s="64">
        <v>47.678699999999999</v>
      </c>
      <c r="F64" s="65">
        <v>0.2</v>
      </c>
      <c r="G64" s="66">
        <f t="shared" ref="G64:G89" si="5">E64-(E64*F64)</f>
        <v>38.142960000000002</v>
      </c>
    </row>
    <row r="65" spans="1:7" s="60" customFormat="1" x14ac:dyDescent="0.2">
      <c r="A65" s="61"/>
      <c r="B65" s="62" t="s">
        <v>89</v>
      </c>
      <c r="C65" s="63" t="s">
        <v>164</v>
      </c>
      <c r="D65" s="71" t="s">
        <v>90</v>
      </c>
      <c r="E65" s="64">
        <v>58.874799999999993</v>
      </c>
      <c r="F65" s="65">
        <v>0.2</v>
      </c>
      <c r="G65" s="66">
        <f t="shared" si="5"/>
        <v>47.099839999999993</v>
      </c>
    </row>
    <row r="66" spans="1:7" s="60" customFormat="1" ht="25.5" x14ac:dyDescent="0.2">
      <c r="A66" s="61"/>
      <c r="B66" s="62" t="s">
        <v>91</v>
      </c>
      <c r="C66" s="63" t="s">
        <v>165</v>
      </c>
      <c r="D66" s="71" t="s">
        <v>92</v>
      </c>
      <c r="E66" s="64">
        <v>92.689699999999988</v>
      </c>
      <c r="F66" s="65">
        <v>0</v>
      </c>
      <c r="G66" s="66">
        <f t="shared" si="5"/>
        <v>92.689699999999988</v>
      </c>
    </row>
    <row r="67" spans="1:7" s="60" customFormat="1" ht="25.5" x14ac:dyDescent="0.2">
      <c r="A67" s="61"/>
      <c r="B67" s="62" t="s">
        <v>93</v>
      </c>
      <c r="C67" s="63" t="s">
        <v>166</v>
      </c>
      <c r="D67" s="71" t="s">
        <v>94</v>
      </c>
      <c r="E67" s="64">
        <v>280.1703</v>
      </c>
      <c r="F67" s="65">
        <v>0.2</v>
      </c>
      <c r="G67" s="66">
        <f t="shared" si="5"/>
        <v>224.13623999999999</v>
      </c>
    </row>
    <row r="68" spans="1:7" s="60" customFormat="1" ht="25.5" x14ac:dyDescent="0.2">
      <c r="A68" s="61"/>
      <c r="B68" s="62" t="s">
        <v>95</v>
      </c>
      <c r="C68" s="63" t="s">
        <v>167</v>
      </c>
      <c r="D68" s="71" t="s">
        <v>96</v>
      </c>
      <c r="E68" s="64">
        <v>196.4725</v>
      </c>
      <c r="F68" s="65">
        <v>0.2</v>
      </c>
      <c r="G68" s="66">
        <f t="shared" si="5"/>
        <v>157.178</v>
      </c>
    </row>
    <row r="69" spans="1:7" s="60" customFormat="1" ht="25.5" x14ac:dyDescent="0.2">
      <c r="A69" s="61"/>
      <c r="B69" s="62" t="s">
        <v>97</v>
      </c>
      <c r="C69" s="63" t="s">
        <v>168</v>
      </c>
      <c r="D69" s="71" t="s">
        <v>98</v>
      </c>
      <c r="E69" s="64">
        <v>1174.5501999999999</v>
      </c>
      <c r="F69" s="65">
        <v>0.2</v>
      </c>
      <c r="G69" s="66">
        <f t="shared" si="5"/>
        <v>939.64015999999992</v>
      </c>
    </row>
    <row r="70" spans="1:7" s="60" customFormat="1" ht="25.5" x14ac:dyDescent="0.2">
      <c r="A70" s="61"/>
      <c r="B70" s="62" t="s">
        <v>99</v>
      </c>
      <c r="C70" s="63" t="s">
        <v>169</v>
      </c>
      <c r="D70" s="71" t="s">
        <v>100</v>
      </c>
      <c r="E70" s="64">
        <v>566.4588</v>
      </c>
      <c r="F70" s="65">
        <v>0.2</v>
      </c>
      <c r="G70" s="66">
        <f t="shared" si="5"/>
        <v>453.16703999999999</v>
      </c>
    </row>
    <row r="71" spans="1:7" s="60" customFormat="1" ht="25.5" x14ac:dyDescent="0.2">
      <c r="A71" s="61"/>
      <c r="B71" s="62" t="s">
        <v>101</v>
      </c>
      <c r="C71" s="63" t="s">
        <v>170</v>
      </c>
      <c r="D71" s="71" t="s">
        <v>102</v>
      </c>
      <c r="E71" s="64">
        <v>445.99</v>
      </c>
      <c r="F71" s="65">
        <v>0.2</v>
      </c>
      <c r="G71" s="66">
        <f t="shared" si="5"/>
        <v>356.79200000000003</v>
      </c>
    </row>
    <row r="72" spans="1:7" s="60" customFormat="1" x14ac:dyDescent="0.2">
      <c r="A72" s="61"/>
      <c r="B72" s="62" t="s">
        <v>103</v>
      </c>
      <c r="C72" s="63" t="s">
        <v>171</v>
      </c>
      <c r="D72" s="71" t="s">
        <v>105</v>
      </c>
      <c r="E72" s="64">
        <v>74.592600000000004</v>
      </c>
      <c r="F72" s="65">
        <v>0.2</v>
      </c>
      <c r="G72" s="66">
        <f t="shared" si="5"/>
        <v>59.674080000000004</v>
      </c>
    </row>
    <row r="73" spans="1:7" s="60" customFormat="1" x14ac:dyDescent="0.2">
      <c r="A73" s="61"/>
      <c r="B73" s="62" t="s">
        <v>75</v>
      </c>
      <c r="C73" s="63" t="s">
        <v>172</v>
      </c>
      <c r="D73" s="71" t="s">
        <v>77</v>
      </c>
      <c r="E73" s="64">
        <v>84.1922</v>
      </c>
      <c r="F73" s="65">
        <v>0.2</v>
      </c>
      <c r="G73" s="66">
        <f t="shared" si="5"/>
        <v>67.353759999999994</v>
      </c>
    </row>
    <row r="74" spans="1:7" s="60" customFormat="1" x14ac:dyDescent="0.2">
      <c r="A74" s="61"/>
      <c r="B74" s="62" t="s">
        <v>106</v>
      </c>
      <c r="C74" s="63" t="s">
        <v>173</v>
      </c>
      <c r="D74" s="71" t="s">
        <v>107</v>
      </c>
      <c r="E74" s="64">
        <v>39.284199999999998</v>
      </c>
      <c r="F74" s="65">
        <v>0.2</v>
      </c>
      <c r="G74" s="66">
        <f t="shared" si="5"/>
        <v>31.42736</v>
      </c>
    </row>
    <row r="75" spans="1:7" s="60" customFormat="1" x14ac:dyDescent="0.2">
      <c r="A75" s="61"/>
      <c r="B75" s="62" t="s">
        <v>108</v>
      </c>
      <c r="C75" s="63" t="s">
        <v>174</v>
      </c>
      <c r="D75" s="71" t="s">
        <v>109</v>
      </c>
      <c r="E75" s="64">
        <v>56.124700000000004</v>
      </c>
      <c r="F75" s="65">
        <v>0.2</v>
      </c>
      <c r="G75" s="66">
        <f t="shared" si="5"/>
        <v>44.899760000000001</v>
      </c>
    </row>
    <row r="76" spans="1:7" s="60" customFormat="1" x14ac:dyDescent="0.2">
      <c r="A76" s="61"/>
      <c r="B76" s="62" t="s">
        <v>204</v>
      </c>
      <c r="C76" s="63" t="s">
        <v>205</v>
      </c>
      <c r="D76" s="71" t="s">
        <v>206</v>
      </c>
      <c r="E76" s="64">
        <v>102.1554</v>
      </c>
      <c r="F76" s="65">
        <v>0</v>
      </c>
      <c r="G76" s="66">
        <f t="shared" si="5"/>
        <v>102.1554</v>
      </c>
    </row>
    <row r="77" spans="1:7" s="60" customFormat="1" ht="25.5" x14ac:dyDescent="0.2">
      <c r="A77" s="61"/>
      <c r="B77" s="62" t="s">
        <v>207</v>
      </c>
      <c r="C77" s="63" t="s">
        <v>208</v>
      </c>
      <c r="D77" s="71" t="s">
        <v>207</v>
      </c>
      <c r="E77" s="64">
        <v>359.25370000000004</v>
      </c>
      <c r="F77" s="65">
        <v>0</v>
      </c>
      <c r="G77" s="66">
        <f t="shared" si="5"/>
        <v>359.25370000000004</v>
      </c>
    </row>
    <row r="78" spans="1:7" s="60" customFormat="1" ht="25.5" x14ac:dyDescent="0.2">
      <c r="A78" s="61"/>
      <c r="B78" s="62" t="s">
        <v>209</v>
      </c>
      <c r="C78" s="63" t="s">
        <v>210</v>
      </c>
      <c r="D78" s="71" t="s">
        <v>209</v>
      </c>
      <c r="E78" s="64">
        <v>139.2045</v>
      </c>
      <c r="F78" s="65">
        <v>0</v>
      </c>
      <c r="G78" s="66">
        <f t="shared" si="5"/>
        <v>139.2045</v>
      </c>
    </row>
    <row r="79" spans="1:7" s="60" customFormat="1" x14ac:dyDescent="0.2">
      <c r="A79" s="61"/>
      <c r="B79" s="62" t="s">
        <v>211</v>
      </c>
      <c r="C79" s="63" t="s">
        <v>212</v>
      </c>
      <c r="D79" s="71" t="s">
        <v>213</v>
      </c>
      <c r="E79" s="64">
        <v>33.670699999999997</v>
      </c>
      <c r="F79" s="65">
        <v>0</v>
      </c>
      <c r="G79" s="66">
        <f t="shared" si="5"/>
        <v>33.670699999999997</v>
      </c>
    </row>
    <row r="80" spans="1:7" s="60" customFormat="1" ht="25.5" x14ac:dyDescent="0.2">
      <c r="A80" s="61"/>
      <c r="B80" s="62" t="s">
        <v>214</v>
      </c>
      <c r="C80" s="63" t="s">
        <v>215</v>
      </c>
      <c r="D80" s="71" t="s">
        <v>216</v>
      </c>
      <c r="E80" s="64">
        <v>673.60969999999998</v>
      </c>
      <c r="F80" s="65">
        <v>0</v>
      </c>
      <c r="G80" s="66">
        <f t="shared" si="5"/>
        <v>673.60969999999998</v>
      </c>
    </row>
    <row r="81" spans="1:7" s="60" customFormat="1" x14ac:dyDescent="0.2">
      <c r="A81" s="61"/>
      <c r="B81" s="62" t="s">
        <v>217</v>
      </c>
      <c r="C81" s="63" t="s">
        <v>218</v>
      </c>
      <c r="D81" s="71" t="s">
        <v>217</v>
      </c>
      <c r="E81" s="64">
        <v>81.946799999999996</v>
      </c>
      <c r="F81" s="65">
        <v>0</v>
      </c>
      <c r="G81" s="66">
        <f t="shared" si="5"/>
        <v>81.946799999999996</v>
      </c>
    </row>
    <row r="82" spans="1:7" s="60" customFormat="1" ht="25.5" x14ac:dyDescent="0.2">
      <c r="A82" s="61"/>
      <c r="B82" s="62" t="s">
        <v>219</v>
      </c>
      <c r="C82" s="63" t="s">
        <v>220</v>
      </c>
      <c r="D82" s="71" t="s">
        <v>221</v>
      </c>
      <c r="E82" s="64">
        <v>505.21499999999997</v>
      </c>
      <c r="F82" s="65">
        <v>0</v>
      </c>
      <c r="G82" s="66">
        <f t="shared" si="5"/>
        <v>505.21499999999997</v>
      </c>
    </row>
    <row r="83" spans="1:7" s="60" customFormat="1" ht="25.5" x14ac:dyDescent="0.2">
      <c r="A83" s="61"/>
      <c r="B83" s="62" t="s">
        <v>222</v>
      </c>
      <c r="C83" s="63" t="s">
        <v>223</v>
      </c>
      <c r="D83" s="71" t="s">
        <v>224</v>
      </c>
      <c r="E83" s="64">
        <v>145.95099999999999</v>
      </c>
      <c r="F83" s="65">
        <v>0</v>
      </c>
      <c r="G83" s="66">
        <f t="shared" si="5"/>
        <v>145.95099999999999</v>
      </c>
    </row>
    <row r="84" spans="1:7" s="60" customFormat="1" ht="25.5" x14ac:dyDescent="0.2">
      <c r="A84" s="61"/>
      <c r="B84" s="62" t="s">
        <v>460</v>
      </c>
      <c r="C84" s="63" t="s">
        <v>226</v>
      </c>
      <c r="D84" s="71" t="s">
        <v>227</v>
      </c>
      <c r="E84" s="64">
        <v>258.21069999999997</v>
      </c>
      <c r="F84" s="65">
        <v>0</v>
      </c>
      <c r="G84" s="66">
        <f t="shared" si="5"/>
        <v>258.21069999999997</v>
      </c>
    </row>
    <row r="85" spans="1:7" s="60" customFormat="1" x14ac:dyDescent="0.2">
      <c r="A85" s="61"/>
      <c r="B85" s="62" t="s">
        <v>461</v>
      </c>
      <c r="C85" s="63" t="s">
        <v>229</v>
      </c>
      <c r="D85" s="71" t="s">
        <v>230</v>
      </c>
      <c r="E85" s="64">
        <v>44.8977</v>
      </c>
      <c r="F85" s="65">
        <v>0</v>
      </c>
      <c r="G85" s="66">
        <f t="shared" si="5"/>
        <v>44.8977</v>
      </c>
    </row>
    <row r="86" spans="1:7" s="60" customFormat="1" x14ac:dyDescent="0.2">
      <c r="A86" s="61"/>
      <c r="B86" s="62" t="s">
        <v>462</v>
      </c>
      <c r="C86" s="63" t="s">
        <v>231</v>
      </c>
      <c r="D86" s="71" t="s">
        <v>232</v>
      </c>
      <c r="E86" s="64">
        <v>67.351699999999994</v>
      </c>
      <c r="F86" s="65">
        <v>0</v>
      </c>
      <c r="G86" s="66">
        <f t="shared" si="5"/>
        <v>67.351699999999994</v>
      </c>
    </row>
    <row r="87" spans="1:7" s="60" customFormat="1" ht="25.5" x14ac:dyDescent="0.2">
      <c r="A87" s="61"/>
      <c r="B87" s="62" t="s">
        <v>463</v>
      </c>
      <c r="C87" s="63" t="s">
        <v>233</v>
      </c>
      <c r="D87" s="71" t="s">
        <v>234</v>
      </c>
      <c r="E87" s="64">
        <v>392.93470000000002</v>
      </c>
      <c r="F87" s="65">
        <v>0</v>
      </c>
      <c r="G87" s="66">
        <f t="shared" si="5"/>
        <v>392.93470000000002</v>
      </c>
    </row>
    <row r="88" spans="1:7" s="60" customFormat="1" x14ac:dyDescent="0.2">
      <c r="A88" s="61"/>
      <c r="B88" s="62" t="s">
        <v>464</v>
      </c>
      <c r="C88" s="63" t="s">
        <v>235</v>
      </c>
      <c r="D88" s="71" t="s">
        <v>236</v>
      </c>
      <c r="E88" s="64">
        <v>392.93470000000002</v>
      </c>
      <c r="F88" s="65">
        <v>0</v>
      </c>
      <c r="G88" s="66">
        <f t="shared" si="5"/>
        <v>392.93470000000002</v>
      </c>
    </row>
    <row r="89" spans="1:7" s="60" customFormat="1" x14ac:dyDescent="0.2">
      <c r="A89" s="61"/>
      <c r="B89" s="62" t="s">
        <v>465</v>
      </c>
      <c r="C89" s="63" t="s">
        <v>237</v>
      </c>
      <c r="D89" s="71" t="s">
        <v>238</v>
      </c>
      <c r="E89" s="64">
        <v>161.11259999999999</v>
      </c>
      <c r="F89" s="65">
        <v>0</v>
      </c>
      <c r="G89" s="66">
        <f t="shared" si="5"/>
        <v>161.11259999999999</v>
      </c>
    </row>
    <row r="90" spans="1:7" s="60" customFormat="1" x14ac:dyDescent="0.2">
      <c r="A90" s="61"/>
      <c r="B90" s="69"/>
      <c r="C90" s="69"/>
      <c r="D90" s="70"/>
      <c r="E90" s="69"/>
      <c r="F90" s="69"/>
      <c r="G90" s="69"/>
    </row>
    <row r="91" spans="1:7" s="60" customFormat="1" ht="12.75" customHeight="1" x14ac:dyDescent="0.2">
      <c r="A91" s="36">
        <v>4</v>
      </c>
      <c r="B91" s="37" t="s">
        <v>18</v>
      </c>
      <c r="C91" s="138" t="str">
        <f>IFERROR(VLOOKUP($A91,'Lot 2 Pricing (IMS)'!$B$6:$C$520,2,FALSE),"")</f>
        <v>hpaio27</v>
      </c>
      <c r="D91" s="139"/>
      <c r="E91" s="142" t="s">
        <v>19</v>
      </c>
      <c r="F91" s="148"/>
      <c r="G91" s="59">
        <v>4</v>
      </c>
    </row>
    <row r="92" spans="1:7" s="60" customFormat="1" x14ac:dyDescent="0.2">
      <c r="A92" s="61"/>
      <c r="B92" s="38" t="s">
        <v>20</v>
      </c>
      <c r="C92" s="38" t="s">
        <v>21</v>
      </c>
      <c r="D92" s="38" t="s">
        <v>22</v>
      </c>
      <c r="E92" s="37" t="s">
        <v>23</v>
      </c>
      <c r="F92" s="37" t="s">
        <v>24</v>
      </c>
      <c r="G92" s="37" t="s">
        <v>25</v>
      </c>
    </row>
    <row r="93" spans="1:7" s="60" customFormat="1" x14ac:dyDescent="0.2">
      <c r="A93" s="61"/>
      <c r="B93" s="62" t="s">
        <v>67</v>
      </c>
      <c r="C93" s="62" t="s">
        <v>287</v>
      </c>
      <c r="D93" s="71" t="s">
        <v>67</v>
      </c>
      <c r="E93" s="64">
        <v>3016.8184999999999</v>
      </c>
      <c r="F93" s="124">
        <v>9.9099999999999994E-2</v>
      </c>
      <c r="G93" s="66">
        <f t="shared" ref="G93:G100" si="6">E93-(E93*F93)</f>
        <v>2717.8517866499997</v>
      </c>
    </row>
    <row r="94" spans="1:7" s="60" customFormat="1" x14ac:dyDescent="0.2">
      <c r="A94" s="61"/>
      <c r="B94" s="62" t="s">
        <v>70</v>
      </c>
      <c r="C94" s="63" t="s">
        <v>32</v>
      </c>
      <c r="D94" s="71" t="s">
        <v>33</v>
      </c>
      <c r="E94" s="64"/>
      <c r="F94" s="65"/>
      <c r="G94" s="66">
        <f t="shared" si="6"/>
        <v>0</v>
      </c>
    </row>
    <row r="95" spans="1:7" s="60" customFormat="1" x14ac:dyDescent="0.2">
      <c r="A95" s="61"/>
      <c r="B95" s="62" t="s">
        <v>71</v>
      </c>
      <c r="C95" s="63" t="s">
        <v>38</v>
      </c>
      <c r="D95" s="71" t="s">
        <v>72</v>
      </c>
      <c r="E95" s="64"/>
      <c r="F95" s="65"/>
      <c r="G95" s="66">
        <f t="shared" si="6"/>
        <v>0</v>
      </c>
    </row>
    <row r="96" spans="1:7" s="60" customFormat="1" x14ac:dyDescent="0.2">
      <c r="A96" s="61"/>
      <c r="B96" s="62" t="s">
        <v>73</v>
      </c>
      <c r="C96" s="63" t="s">
        <v>116</v>
      </c>
      <c r="D96" s="71" t="s">
        <v>73</v>
      </c>
      <c r="E96" s="64"/>
      <c r="F96" s="65"/>
      <c r="G96" s="66">
        <f t="shared" si="6"/>
        <v>0</v>
      </c>
    </row>
    <row r="97" spans="1:7" s="60" customFormat="1" x14ac:dyDescent="0.2">
      <c r="A97" s="61"/>
      <c r="B97" s="62" t="s">
        <v>75</v>
      </c>
      <c r="C97" s="63" t="s">
        <v>76</v>
      </c>
      <c r="D97" s="71" t="s">
        <v>77</v>
      </c>
      <c r="E97" s="64"/>
      <c r="F97" s="65"/>
      <c r="G97" s="66">
        <f t="shared" si="6"/>
        <v>0</v>
      </c>
    </row>
    <row r="98" spans="1:7" s="60" customFormat="1" x14ac:dyDescent="0.2">
      <c r="A98" s="61"/>
      <c r="B98" s="62" t="s">
        <v>78</v>
      </c>
      <c r="C98" s="63" t="s">
        <v>79</v>
      </c>
      <c r="D98" s="71" t="s">
        <v>80</v>
      </c>
      <c r="E98" s="64"/>
      <c r="F98" s="65"/>
      <c r="G98" s="66">
        <f t="shared" si="6"/>
        <v>0</v>
      </c>
    </row>
    <row r="99" spans="1:7" s="60" customFormat="1" x14ac:dyDescent="0.2">
      <c r="A99" s="61"/>
      <c r="B99" s="62" t="s">
        <v>81</v>
      </c>
      <c r="C99" s="63" t="s">
        <v>117</v>
      </c>
      <c r="D99" s="71" t="s">
        <v>83</v>
      </c>
      <c r="E99" s="64"/>
      <c r="F99" s="65"/>
      <c r="G99" s="66">
        <f t="shared" si="6"/>
        <v>0</v>
      </c>
    </row>
    <row r="100" spans="1:7" s="60" customFormat="1" x14ac:dyDescent="0.2">
      <c r="A100" s="61"/>
      <c r="B100" s="62" t="s">
        <v>84</v>
      </c>
      <c r="C100" s="63" t="s">
        <v>118</v>
      </c>
      <c r="D100" s="71" t="s">
        <v>86</v>
      </c>
      <c r="E100" s="64"/>
      <c r="F100" s="65"/>
      <c r="G100" s="66">
        <f t="shared" si="6"/>
        <v>0</v>
      </c>
    </row>
    <row r="101" spans="1:7" s="60" customFormat="1" x14ac:dyDescent="0.2">
      <c r="A101" s="61"/>
      <c r="B101" s="39"/>
      <c r="C101" s="144"/>
      <c r="D101" s="144"/>
      <c r="E101" s="145"/>
      <c r="F101" s="40" t="s">
        <v>26</v>
      </c>
      <c r="G101" s="66">
        <f>SUM(G93:G100)</f>
        <v>2717.8517866499997</v>
      </c>
    </row>
    <row r="102" spans="1:7" s="60" customFormat="1" ht="13.5" thickBot="1" x14ac:dyDescent="0.25">
      <c r="A102" s="61"/>
      <c r="B102" s="41"/>
      <c r="C102" s="42"/>
      <c r="D102" s="42"/>
      <c r="E102" s="43" t="s">
        <v>27</v>
      </c>
      <c r="F102" s="67"/>
      <c r="G102" s="66">
        <f>G101*F102</f>
        <v>0</v>
      </c>
    </row>
    <row r="103" spans="1:7" s="60" customFormat="1" ht="13.5" thickBot="1" x14ac:dyDescent="0.25">
      <c r="A103" s="61"/>
      <c r="B103" s="44"/>
      <c r="C103" s="45"/>
      <c r="D103" s="45"/>
      <c r="E103" s="46"/>
      <c r="F103" s="47" t="s">
        <v>28</v>
      </c>
      <c r="G103" s="68">
        <f>SUM(G101:G102)</f>
        <v>2717.8517866499997</v>
      </c>
    </row>
    <row r="104" spans="1:7" s="60" customFormat="1" x14ac:dyDescent="0.2">
      <c r="A104" s="61"/>
      <c r="B104" s="146" t="s">
        <v>29</v>
      </c>
      <c r="C104" s="147" t="s">
        <v>21</v>
      </c>
      <c r="D104" s="147" t="s">
        <v>22</v>
      </c>
      <c r="E104" s="147" t="s">
        <v>23</v>
      </c>
      <c r="F104" s="147" t="s">
        <v>24</v>
      </c>
      <c r="G104" s="147" t="s">
        <v>25</v>
      </c>
    </row>
    <row r="105" spans="1:7" s="60" customFormat="1" x14ac:dyDescent="0.2">
      <c r="A105" s="61"/>
      <c r="B105" s="48" t="s">
        <v>30</v>
      </c>
      <c r="C105" s="48" t="s">
        <v>21</v>
      </c>
      <c r="D105" s="120" t="s">
        <v>22</v>
      </c>
      <c r="E105" s="48" t="s">
        <v>23</v>
      </c>
      <c r="F105" s="48" t="s">
        <v>24</v>
      </c>
      <c r="G105" s="48" t="s">
        <v>25</v>
      </c>
    </row>
    <row r="106" spans="1:7" s="60" customFormat="1" x14ac:dyDescent="0.2">
      <c r="A106" s="61"/>
      <c r="B106" s="62" t="s">
        <v>87</v>
      </c>
      <c r="C106" s="63" t="s">
        <v>163</v>
      </c>
      <c r="D106" s="71" t="s">
        <v>88</v>
      </c>
      <c r="E106" s="64">
        <v>47.678699999999999</v>
      </c>
      <c r="F106" s="65">
        <v>0.2</v>
      </c>
      <c r="G106" s="66">
        <f t="shared" ref="G106:G117" si="7">E106-(E106*F106)</f>
        <v>38.142960000000002</v>
      </c>
    </row>
    <row r="107" spans="1:7" s="60" customFormat="1" ht="25.5" x14ac:dyDescent="0.2">
      <c r="A107" s="61"/>
      <c r="B107" s="62" t="s">
        <v>119</v>
      </c>
      <c r="C107" s="63" t="s">
        <v>175</v>
      </c>
      <c r="D107" s="71" t="s">
        <v>90</v>
      </c>
      <c r="E107" s="64">
        <v>54.013199999999998</v>
      </c>
      <c r="F107" s="65">
        <v>0.2</v>
      </c>
      <c r="G107" s="66">
        <f t="shared" si="7"/>
        <v>43.210560000000001</v>
      </c>
    </row>
    <row r="108" spans="1:7" s="60" customFormat="1" ht="25.5" x14ac:dyDescent="0.2">
      <c r="A108" s="61"/>
      <c r="B108" s="62" t="s">
        <v>91</v>
      </c>
      <c r="C108" s="63" t="s">
        <v>176</v>
      </c>
      <c r="D108" s="71" t="s">
        <v>92</v>
      </c>
      <c r="E108" s="64">
        <v>123.4867</v>
      </c>
      <c r="F108" s="65">
        <v>0.2</v>
      </c>
      <c r="G108" s="66">
        <f t="shared" si="7"/>
        <v>98.789360000000002</v>
      </c>
    </row>
    <row r="109" spans="1:7" s="60" customFormat="1" ht="25.5" x14ac:dyDescent="0.2">
      <c r="A109" s="61"/>
      <c r="B109" s="62" t="s">
        <v>93</v>
      </c>
      <c r="C109" s="63" t="s">
        <v>166</v>
      </c>
      <c r="D109" s="71" t="s">
        <v>120</v>
      </c>
      <c r="E109" s="64">
        <v>280.1703</v>
      </c>
      <c r="F109" s="65">
        <v>0.2</v>
      </c>
      <c r="G109" s="66">
        <f t="shared" si="7"/>
        <v>224.13623999999999</v>
      </c>
    </row>
    <row r="110" spans="1:7" s="60" customFormat="1" ht="25.5" x14ac:dyDescent="0.2">
      <c r="A110" s="61"/>
      <c r="B110" s="62" t="s">
        <v>95</v>
      </c>
      <c r="C110" s="63" t="s">
        <v>167</v>
      </c>
      <c r="D110" s="71" t="s">
        <v>121</v>
      </c>
      <c r="E110" s="64">
        <v>196.4725</v>
      </c>
      <c r="F110" s="65">
        <v>0.2</v>
      </c>
      <c r="G110" s="66">
        <f t="shared" si="7"/>
        <v>157.178</v>
      </c>
    </row>
    <row r="111" spans="1:7" s="60" customFormat="1" ht="25.5" x14ac:dyDescent="0.2">
      <c r="A111" s="61"/>
      <c r="B111" s="62" t="s">
        <v>97</v>
      </c>
      <c r="C111" s="63" t="s">
        <v>178</v>
      </c>
      <c r="D111" s="71" t="s">
        <v>98</v>
      </c>
      <c r="E111" s="64">
        <v>1174.5501999999999</v>
      </c>
      <c r="F111" s="65">
        <v>0.2</v>
      </c>
      <c r="G111" s="66">
        <f t="shared" si="7"/>
        <v>939.64015999999992</v>
      </c>
    </row>
    <row r="112" spans="1:7" s="60" customFormat="1" ht="25.5" x14ac:dyDescent="0.2">
      <c r="A112" s="61"/>
      <c r="B112" s="62" t="s">
        <v>99</v>
      </c>
      <c r="C112" s="63" t="s">
        <v>177</v>
      </c>
      <c r="D112" s="71" t="s">
        <v>100</v>
      </c>
      <c r="E112" s="64">
        <v>566.4588</v>
      </c>
      <c r="F112" s="65">
        <v>0.2</v>
      </c>
      <c r="G112" s="66">
        <f t="shared" si="7"/>
        <v>453.16703999999999</v>
      </c>
    </row>
    <row r="113" spans="1:7" s="60" customFormat="1" ht="25.5" x14ac:dyDescent="0.2">
      <c r="A113" s="61"/>
      <c r="B113" s="62" t="s">
        <v>101</v>
      </c>
      <c r="C113" s="63" t="s">
        <v>179</v>
      </c>
      <c r="D113" s="71" t="s">
        <v>102</v>
      </c>
      <c r="E113" s="64">
        <v>445.99</v>
      </c>
      <c r="F113" s="65">
        <v>0.2</v>
      </c>
      <c r="G113" s="66">
        <f t="shared" si="7"/>
        <v>356.79200000000003</v>
      </c>
    </row>
    <row r="114" spans="1:7" s="60" customFormat="1" x14ac:dyDescent="0.2">
      <c r="A114" s="61"/>
      <c r="B114" s="62" t="s">
        <v>103</v>
      </c>
      <c r="C114" s="63" t="s">
        <v>171</v>
      </c>
      <c r="D114" s="71" t="s">
        <v>105</v>
      </c>
      <c r="E114" s="64">
        <v>74.592600000000004</v>
      </c>
      <c r="F114" s="65">
        <v>0.2</v>
      </c>
      <c r="G114" s="66">
        <f t="shared" si="7"/>
        <v>59.674080000000004</v>
      </c>
    </row>
    <row r="115" spans="1:7" s="60" customFormat="1" x14ac:dyDescent="0.2">
      <c r="A115" s="61"/>
      <c r="B115" s="62" t="s">
        <v>75</v>
      </c>
      <c r="C115" s="63" t="s">
        <v>172</v>
      </c>
      <c r="D115" s="71" t="s">
        <v>77</v>
      </c>
      <c r="E115" s="64">
        <v>84.1922</v>
      </c>
      <c r="F115" s="65">
        <v>0.2</v>
      </c>
      <c r="G115" s="66">
        <f t="shared" si="7"/>
        <v>67.353759999999994</v>
      </c>
    </row>
    <row r="116" spans="1:7" s="60" customFormat="1" x14ac:dyDescent="0.2">
      <c r="A116" s="61"/>
      <c r="B116" s="62" t="s">
        <v>106</v>
      </c>
      <c r="C116" s="63" t="s">
        <v>173</v>
      </c>
      <c r="D116" s="71" t="s">
        <v>107</v>
      </c>
      <c r="E116" s="64">
        <v>39.284199999999998</v>
      </c>
      <c r="F116" s="65">
        <v>0.2</v>
      </c>
      <c r="G116" s="66">
        <f t="shared" si="7"/>
        <v>31.42736</v>
      </c>
    </row>
    <row r="117" spans="1:7" s="60" customFormat="1" x14ac:dyDescent="0.2">
      <c r="A117" s="61"/>
      <c r="B117" s="62" t="s">
        <v>108</v>
      </c>
      <c r="C117" s="63" t="s">
        <v>174</v>
      </c>
      <c r="D117" s="71" t="s">
        <v>109</v>
      </c>
      <c r="E117" s="64">
        <v>56.124700000000004</v>
      </c>
      <c r="F117" s="65">
        <v>0.2</v>
      </c>
      <c r="G117" s="66">
        <f t="shared" si="7"/>
        <v>44.899760000000001</v>
      </c>
    </row>
    <row r="118" spans="1:7" s="60" customFormat="1" x14ac:dyDescent="0.2">
      <c r="A118" s="61"/>
      <c r="B118" s="69"/>
      <c r="C118" s="70"/>
      <c r="D118" s="70"/>
      <c r="E118" s="69"/>
      <c r="F118" s="69"/>
      <c r="G118" s="69"/>
    </row>
    <row r="119" spans="1:7" s="60" customFormat="1" ht="12.75" customHeight="1" x14ac:dyDescent="0.2">
      <c r="A119" s="36">
        <v>5</v>
      </c>
      <c r="B119" s="37" t="s">
        <v>18</v>
      </c>
      <c r="C119" s="138" t="str">
        <f>IFERROR(VLOOKUP($A119,'Lot 2 Pricing (IMS)'!$B$6:$C$520,2,FALSE),"")</f>
        <v>hpaio24</v>
      </c>
      <c r="D119" s="139"/>
      <c r="E119" s="142" t="s">
        <v>19</v>
      </c>
      <c r="F119" s="143"/>
      <c r="G119" s="59">
        <v>5</v>
      </c>
    </row>
    <row r="120" spans="1:7" s="60" customFormat="1" x14ac:dyDescent="0.2">
      <c r="A120" s="61"/>
      <c r="B120" s="38" t="s">
        <v>20</v>
      </c>
      <c r="C120" s="38" t="s">
        <v>21</v>
      </c>
      <c r="D120" s="38" t="s">
        <v>22</v>
      </c>
      <c r="E120" s="37" t="s">
        <v>23</v>
      </c>
      <c r="F120" s="37" t="s">
        <v>24</v>
      </c>
      <c r="G120" s="37" t="s">
        <v>25</v>
      </c>
    </row>
    <row r="121" spans="1:7" s="60" customFormat="1" x14ac:dyDescent="0.2">
      <c r="A121" s="61"/>
      <c r="B121" s="62" t="s">
        <v>114</v>
      </c>
      <c r="C121" s="63" t="s">
        <v>288</v>
      </c>
      <c r="D121" s="71" t="s">
        <v>114</v>
      </c>
      <c r="E121" s="64">
        <v>3310.8422999999998</v>
      </c>
      <c r="F121" s="65">
        <v>0.2</v>
      </c>
      <c r="G121" s="66">
        <f t="shared" ref="G121:G128" si="8">E121-(E121*F121)</f>
        <v>2648.6738399999999</v>
      </c>
    </row>
    <row r="122" spans="1:7" s="60" customFormat="1" x14ac:dyDescent="0.2">
      <c r="A122" s="61"/>
      <c r="B122" s="62" t="s">
        <v>70</v>
      </c>
      <c r="C122" s="63" t="s">
        <v>32</v>
      </c>
      <c r="D122" s="71" t="s">
        <v>33</v>
      </c>
      <c r="E122" s="62"/>
      <c r="F122" s="63"/>
      <c r="G122" s="66">
        <f t="shared" si="8"/>
        <v>0</v>
      </c>
    </row>
    <row r="123" spans="1:7" s="60" customFormat="1" x14ac:dyDescent="0.2">
      <c r="A123" s="61"/>
      <c r="B123" s="62" t="s">
        <v>71</v>
      </c>
      <c r="C123" s="63" t="s">
        <v>38</v>
      </c>
      <c r="D123" s="71" t="s">
        <v>72</v>
      </c>
      <c r="E123" s="62"/>
      <c r="F123" s="63"/>
      <c r="G123" s="66">
        <f t="shared" si="8"/>
        <v>0</v>
      </c>
    </row>
    <row r="124" spans="1:7" s="60" customFormat="1" x14ac:dyDescent="0.2">
      <c r="A124" s="61"/>
      <c r="B124" s="62" t="s">
        <v>73</v>
      </c>
      <c r="C124" s="63" t="s">
        <v>116</v>
      </c>
      <c r="D124" s="71" t="s">
        <v>73</v>
      </c>
      <c r="E124" s="62"/>
      <c r="F124" s="63"/>
      <c r="G124" s="66">
        <f t="shared" si="8"/>
        <v>0</v>
      </c>
    </row>
    <row r="125" spans="1:7" s="60" customFormat="1" x14ac:dyDescent="0.2">
      <c r="A125" s="61"/>
      <c r="B125" s="62" t="s">
        <v>75</v>
      </c>
      <c r="C125" s="63" t="s">
        <v>76</v>
      </c>
      <c r="D125" s="71" t="s">
        <v>77</v>
      </c>
      <c r="E125" s="62"/>
      <c r="F125" s="63"/>
      <c r="G125" s="66">
        <f t="shared" si="8"/>
        <v>0</v>
      </c>
    </row>
    <row r="126" spans="1:7" s="60" customFormat="1" x14ac:dyDescent="0.2">
      <c r="A126" s="61"/>
      <c r="B126" s="62" t="s">
        <v>78</v>
      </c>
      <c r="C126" s="63" t="s">
        <v>79</v>
      </c>
      <c r="D126" s="71" t="s">
        <v>80</v>
      </c>
      <c r="E126" s="62"/>
      <c r="F126" s="63"/>
      <c r="G126" s="66">
        <f t="shared" si="8"/>
        <v>0</v>
      </c>
    </row>
    <row r="127" spans="1:7" s="60" customFormat="1" x14ac:dyDescent="0.2">
      <c r="A127" s="61"/>
      <c r="B127" s="62" t="s">
        <v>81</v>
      </c>
      <c r="C127" s="63" t="s">
        <v>117</v>
      </c>
      <c r="D127" s="71" t="s">
        <v>83</v>
      </c>
      <c r="E127" s="62"/>
      <c r="F127" s="63"/>
      <c r="G127" s="66">
        <f t="shared" si="8"/>
        <v>0</v>
      </c>
    </row>
    <row r="128" spans="1:7" s="60" customFormat="1" x14ac:dyDescent="0.2">
      <c r="A128" s="61"/>
      <c r="B128" s="62" t="s">
        <v>84</v>
      </c>
      <c r="C128" s="63" t="s">
        <v>118</v>
      </c>
      <c r="D128" s="71" t="s">
        <v>86</v>
      </c>
      <c r="E128" s="62"/>
      <c r="F128" s="63"/>
      <c r="G128" s="66">
        <f t="shared" si="8"/>
        <v>0</v>
      </c>
    </row>
    <row r="129" spans="1:7" s="60" customFormat="1" x14ac:dyDescent="0.2">
      <c r="A129" s="61"/>
      <c r="B129" s="39"/>
      <c r="C129" s="144"/>
      <c r="D129" s="144"/>
      <c r="E129" s="145"/>
      <c r="F129" s="40" t="s">
        <v>26</v>
      </c>
      <c r="G129" s="66">
        <f>SUM(G121:G128)</f>
        <v>2648.6738399999999</v>
      </c>
    </row>
    <row r="130" spans="1:7" s="60" customFormat="1" ht="13.5" thickBot="1" x14ac:dyDescent="0.25">
      <c r="A130" s="61"/>
      <c r="B130" s="41"/>
      <c r="C130" s="42"/>
      <c r="D130" s="42"/>
      <c r="E130" s="43" t="s">
        <v>27</v>
      </c>
      <c r="F130" s="67"/>
      <c r="G130" s="66">
        <f>G129*F130</f>
        <v>0</v>
      </c>
    </row>
    <row r="131" spans="1:7" s="60" customFormat="1" ht="13.5" thickBot="1" x14ac:dyDescent="0.25">
      <c r="A131" s="61"/>
      <c r="B131" s="44"/>
      <c r="C131" s="45"/>
      <c r="D131" s="45"/>
      <c r="E131" s="46"/>
      <c r="F131" s="47" t="s">
        <v>28</v>
      </c>
      <c r="G131" s="68">
        <f>SUM(G129:G130)</f>
        <v>2648.6738399999999</v>
      </c>
    </row>
    <row r="132" spans="1:7" s="60" customFormat="1" x14ac:dyDescent="0.2">
      <c r="A132" s="61"/>
      <c r="B132" s="146" t="s">
        <v>29</v>
      </c>
      <c r="C132" s="147" t="s">
        <v>21</v>
      </c>
      <c r="D132" s="147" t="s">
        <v>22</v>
      </c>
      <c r="E132" s="147" t="s">
        <v>23</v>
      </c>
      <c r="F132" s="147" t="s">
        <v>24</v>
      </c>
      <c r="G132" s="147" t="s">
        <v>25</v>
      </c>
    </row>
    <row r="133" spans="1:7" s="60" customFormat="1" x14ac:dyDescent="0.2">
      <c r="A133" s="61"/>
      <c r="B133" s="48" t="s">
        <v>30</v>
      </c>
      <c r="C133" s="48" t="s">
        <v>21</v>
      </c>
      <c r="D133" s="120" t="s">
        <v>22</v>
      </c>
      <c r="E133" s="48" t="s">
        <v>23</v>
      </c>
      <c r="F133" s="48" t="s">
        <v>24</v>
      </c>
      <c r="G133" s="48" t="s">
        <v>25</v>
      </c>
    </row>
    <row r="134" spans="1:7" s="60" customFormat="1" ht="25.5" x14ac:dyDescent="0.2">
      <c r="A134" s="61"/>
      <c r="B134" s="62" t="s">
        <v>122</v>
      </c>
      <c r="C134" s="63" t="s">
        <v>180</v>
      </c>
      <c r="D134" s="71" t="s">
        <v>123</v>
      </c>
      <c r="E134" s="64">
        <v>997.57560000000001</v>
      </c>
      <c r="F134" s="65">
        <v>0.2</v>
      </c>
      <c r="G134" s="66">
        <f t="shared" ref="G134:G144" si="9">E134-(E134*F134)</f>
        <v>798.06047999999998</v>
      </c>
    </row>
    <row r="135" spans="1:7" s="60" customFormat="1" ht="25.5" x14ac:dyDescent="0.2">
      <c r="A135" s="61"/>
      <c r="B135" s="62" t="s">
        <v>124</v>
      </c>
      <c r="C135" s="63" t="s">
        <v>181</v>
      </c>
      <c r="D135" s="71" t="s">
        <v>125</v>
      </c>
      <c r="E135" s="64">
        <v>477.13720000000001</v>
      </c>
      <c r="F135" s="65">
        <v>0.2</v>
      </c>
      <c r="G135" s="66">
        <f t="shared" si="9"/>
        <v>381.70976000000002</v>
      </c>
    </row>
    <row r="136" spans="1:7" s="60" customFormat="1" x14ac:dyDescent="0.2">
      <c r="A136" s="61"/>
      <c r="B136" s="62" t="s">
        <v>126</v>
      </c>
      <c r="C136" s="63" t="s">
        <v>182</v>
      </c>
      <c r="D136" s="71" t="s">
        <v>127</v>
      </c>
      <c r="E136" s="64">
        <v>112.27</v>
      </c>
      <c r="F136" s="65">
        <v>0.28999999999999998</v>
      </c>
      <c r="G136" s="66">
        <f t="shared" si="9"/>
        <v>79.711700000000008</v>
      </c>
    </row>
    <row r="137" spans="1:7" s="60" customFormat="1" ht="25.5" x14ac:dyDescent="0.2">
      <c r="A137" s="61"/>
      <c r="B137" s="62" t="s">
        <v>128</v>
      </c>
      <c r="C137" s="63" t="s">
        <v>183</v>
      </c>
      <c r="D137" s="71" t="s">
        <v>128</v>
      </c>
      <c r="E137" s="64">
        <v>1079.9138</v>
      </c>
      <c r="F137" s="65">
        <v>0.2</v>
      </c>
      <c r="G137" s="66">
        <f t="shared" si="9"/>
        <v>863.93104000000005</v>
      </c>
    </row>
    <row r="138" spans="1:7" s="60" customFormat="1" ht="25.5" x14ac:dyDescent="0.2">
      <c r="A138" s="61"/>
      <c r="B138" s="62" t="s">
        <v>129</v>
      </c>
      <c r="C138" s="63" t="s">
        <v>184</v>
      </c>
      <c r="D138" s="71" t="s">
        <v>130</v>
      </c>
      <c r="E138" s="64">
        <v>559.67110000000002</v>
      </c>
      <c r="F138" s="65">
        <v>0.2</v>
      </c>
      <c r="G138" s="66">
        <f t="shared" si="9"/>
        <v>447.73688000000004</v>
      </c>
    </row>
    <row r="139" spans="1:7" s="60" customFormat="1" x14ac:dyDescent="0.2">
      <c r="A139" s="61"/>
      <c r="B139" s="62" t="s">
        <v>70</v>
      </c>
      <c r="C139" s="63" t="s">
        <v>185</v>
      </c>
      <c r="D139" s="71" t="s">
        <v>33</v>
      </c>
      <c r="E139" s="64">
        <v>33.670699999999997</v>
      </c>
      <c r="F139" s="65">
        <v>0.1</v>
      </c>
      <c r="G139" s="66">
        <f t="shared" si="9"/>
        <v>30.303629999999998</v>
      </c>
    </row>
    <row r="140" spans="1:7" s="60" customFormat="1" x14ac:dyDescent="0.2">
      <c r="A140" s="61"/>
      <c r="B140" s="62" t="s">
        <v>71</v>
      </c>
      <c r="C140" s="63" t="s">
        <v>186</v>
      </c>
      <c r="D140" s="71" t="s">
        <v>72</v>
      </c>
      <c r="E140" s="64">
        <v>22.4437</v>
      </c>
      <c r="F140" s="65">
        <v>0.1</v>
      </c>
      <c r="G140" s="66">
        <f t="shared" si="9"/>
        <v>20.19933</v>
      </c>
    </row>
    <row r="141" spans="1:7" s="60" customFormat="1" ht="25.5" x14ac:dyDescent="0.2">
      <c r="A141" s="61"/>
      <c r="B141" s="62" t="s">
        <v>73</v>
      </c>
      <c r="C141" s="63" t="s">
        <v>187</v>
      </c>
      <c r="D141" s="71" t="s">
        <v>73</v>
      </c>
      <c r="E141" s="64">
        <v>168.3947</v>
      </c>
      <c r="F141" s="65">
        <v>0.15</v>
      </c>
      <c r="G141" s="66">
        <f t="shared" si="9"/>
        <v>143.13549499999999</v>
      </c>
    </row>
    <row r="142" spans="1:7" s="60" customFormat="1" ht="25.5" x14ac:dyDescent="0.2">
      <c r="A142" s="61"/>
      <c r="B142" s="62" t="s">
        <v>131</v>
      </c>
      <c r="C142" s="63" t="s">
        <v>188</v>
      </c>
      <c r="D142" s="71" t="s">
        <v>132</v>
      </c>
      <c r="E142" s="64">
        <v>201.50919999999999</v>
      </c>
      <c r="F142" s="65">
        <v>0.2</v>
      </c>
      <c r="G142" s="66">
        <f t="shared" si="9"/>
        <v>161.20735999999999</v>
      </c>
    </row>
    <row r="143" spans="1:7" s="60" customFormat="1" ht="25.5" x14ac:dyDescent="0.2">
      <c r="A143" s="61"/>
      <c r="B143" s="62" t="s">
        <v>133</v>
      </c>
      <c r="C143" s="63" t="s">
        <v>189</v>
      </c>
      <c r="D143" s="71" t="s">
        <v>134</v>
      </c>
      <c r="E143" s="64">
        <v>111.71379999999999</v>
      </c>
      <c r="F143" s="65">
        <v>0.2</v>
      </c>
      <c r="G143" s="66">
        <f t="shared" si="9"/>
        <v>89.371039999999994</v>
      </c>
    </row>
    <row r="144" spans="1:7" s="60" customFormat="1" ht="25.5" x14ac:dyDescent="0.2">
      <c r="A144" s="61"/>
      <c r="B144" s="62" t="s">
        <v>135</v>
      </c>
      <c r="C144" s="63" t="s">
        <v>190</v>
      </c>
      <c r="D144" s="71" t="s">
        <v>136</v>
      </c>
      <c r="E144" s="64">
        <v>50.511200000000002</v>
      </c>
      <c r="F144" s="65">
        <v>0.1</v>
      </c>
      <c r="G144" s="66">
        <f t="shared" si="9"/>
        <v>45.460080000000005</v>
      </c>
    </row>
    <row r="145" spans="1:7" s="60" customFormat="1" x14ac:dyDescent="0.2">
      <c r="A145" s="61"/>
      <c r="B145" s="69"/>
      <c r="C145" s="70"/>
      <c r="D145" s="70"/>
      <c r="E145" s="69"/>
      <c r="F145" s="69"/>
      <c r="G145" s="69"/>
    </row>
    <row r="146" spans="1:7" s="60" customFormat="1" ht="12.75" customHeight="1" x14ac:dyDescent="0.2">
      <c r="A146" s="36">
        <v>6</v>
      </c>
      <c r="B146" s="37" t="s">
        <v>18</v>
      </c>
      <c r="C146" s="138" t="str">
        <f>IFERROR(VLOOKUP($A146,'Lot 2 Pricing (IMS)'!$B$6:$C$520,2,FALSE),"")</f>
        <v>hpdesk</v>
      </c>
      <c r="D146" s="139"/>
      <c r="E146" s="142" t="s">
        <v>19</v>
      </c>
      <c r="F146" s="143"/>
      <c r="G146" s="59">
        <v>6</v>
      </c>
    </row>
    <row r="147" spans="1:7" s="60" customFormat="1" x14ac:dyDescent="0.2">
      <c r="A147" s="61"/>
      <c r="B147" s="38" t="s">
        <v>20</v>
      </c>
      <c r="C147" s="38" t="s">
        <v>21</v>
      </c>
      <c r="D147" s="38" t="s">
        <v>22</v>
      </c>
      <c r="E147" s="37" t="s">
        <v>23</v>
      </c>
      <c r="F147" s="37" t="s">
        <v>24</v>
      </c>
      <c r="G147" s="37" t="s">
        <v>25</v>
      </c>
    </row>
    <row r="148" spans="1:7" s="60" customFormat="1" ht="25.5" x14ac:dyDescent="0.2">
      <c r="A148" s="61"/>
      <c r="B148" s="62" t="s">
        <v>115</v>
      </c>
      <c r="C148" s="63" t="s">
        <v>289</v>
      </c>
      <c r="D148" s="71" t="s">
        <v>137</v>
      </c>
      <c r="E148" s="64">
        <v>2865.4</v>
      </c>
      <c r="F148" s="82">
        <v>9.0999999999999998E-2</v>
      </c>
      <c r="G148" s="66">
        <f t="shared" ref="G148:G155" si="10">E148-(E148*F148)</f>
        <v>2604.6486</v>
      </c>
    </row>
    <row r="149" spans="1:7" s="60" customFormat="1" x14ac:dyDescent="0.2">
      <c r="A149" s="61"/>
      <c r="B149" s="62" t="s">
        <v>70</v>
      </c>
      <c r="C149" s="63" t="s">
        <v>32</v>
      </c>
      <c r="D149" s="71" t="s">
        <v>33</v>
      </c>
      <c r="E149" s="64"/>
      <c r="F149" s="65"/>
      <c r="G149" s="66">
        <f t="shared" si="10"/>
        <v>0</v>
      </c>
    </row>
    <row r="150" spans="1:7" s="60" customFormat="1" x14ac:dyDescent="0.2">
      <c r="A150" s="61"/>
      <c r="B150" s="62" t="s">
        <v>71</v>
      </c>
      <c r="C150" s="63" t="s">
        <v>38</v>
      </c>
      <c r="D150" s="71" t="s">
        <v>72</v>
      </c>
      <c r="E150" s="64"/>
      <c r="F150" s="65"/>
      <c r="G150" s="66">
        <f t="shared" si="10"/>
        <v>0</v>
      </c>
    </row>
    <row r="151" spans="1:7" s="60" customFormat="1" x14ac:dyDescent="0.2">
      <c r="A151" s="61"/>
      <c r="B151" s="62" t="s">
        <v>73</v>
      </c>
      <c r="C151" s="63" t="s">
        <v>116</v>
      </c>
      <c r="D151" s="71" t="s">
        <v>73</v>
      </c>
      <c r="E151" s="64"/>
      <c r="F151" s="65"/>
      <c r="G151" s="66">
        <f t="shared" si="10"/>
        <v>0</v>
      </c>
    </row>
    <row r="152" spans="1:7" s="60" customFormat="1" x14ac:dyDescent="0.2">
      <c r="A152" s="61"/>
      <c r="B152" s="62" t="s">
        <v>75</v>
      </c>
      <c r="C152" s="63" t="s">
        <v>76</v>
      </c>
      <c r="D152" s="71" t="s">
        <v>77</v>
      </c>
      <c r="E152" s="64"/>
      <c r="F152" s="65"/>
      <c r="G152" s="66">
        <f t="shared" si="10"/>
        <v>0</v>
      </c>
    </row>
    <row r="153" spans="1:7" s="60" customFormat="1" x14ac:dyDescent="0.2">
      <c r="A153" s="61"/>
      <c r="B153" s="62" t="s">
        <v>78</v>
      </c>
      <c r="C153" s="63" t="s">
        <v>79</v>
      </c>
      <c r="D153" s="71" t="s">
        <v>80</v>
      </c>
      <c r="E153" s="64"/>
      <c r="F153" s="65"/>
      <c r="G153" s="66">
        <f t="shared" si="10"/>
        <v>0</v>
      </c>
    </row>
    <row r="154" spans="1:7" s="60" customFormat="1" x14ac:dyDescent="0.2">
      <c r="A154" s="61"/>
      <c r="B154" s="62" t="s">
        <v>81</v>
      </c>
      <c r="C154" s="63" t="s">
        <v>117</v>
      </c>
      <c r="D154" s="71" t="s">
        <v>83</v>
      </c>
      <c r="E154" s="64"/>
      <c r="F154" s="65"/>
      <c r="G154" s="66">
        <f t="shared" si="10"/>
        <v>0</v>
      </c>
    </row>
    <row r="155" spans="1:7" s="60" customFormat="1" x14ac:dyDescent="0.2">
      <c r="A155" s="61"/>
      <c r="B155" s="62" t="s">
        <v>84</v>
      </c>
      <c r="C155" s="63" t="s">
        <v>118</v>
      </c>
      <c r="D155" s="71" t="s">
        <v>86</v>
      </c>
      <c r="E155" s="64"/>
      <c r="F155" s="65"/>
      <c r="G155" s="66">
        <f t="shared" si="10"/>
        <v>0</v>
      </c>
    </row>
    <row r="156" spans="1:7" s="60" customFormat="1" x14ac:dyDescent="0.2">
      <c r="A156" s="61"/>
      <c r="B156" s="62" t="s">
        <v>103</v>
      </c>
      <c r="C156" s="63" t="s">
        <v>104</v>
      </c>
      <c r="D156" s="71" t="s">
        <v>105</v>
      </c>
      <c r="E156" s="64"/>
      <c r="F156" s="65"/>
      <c r="G156" s="66"/>
    </row>
    <row r="157" spans="1:7" s="60" customFormat="1" x14ac:dyDescent="0.2">
      <c r="A157" s="61"/>
      <c r="B157" s="39"/>
      <c r="C157" s="144"/>
      <c r="D157" s="144"/>
      <c r="E157" s="145"/>
      <c r="F157" s="40" t="s">
        <v>26</v>
      </c>
      <c r="G157" s="66">
        <f>SUM(G148:G155)</f>
        <v>2604.6486</v>
      </c>
    </row>
    <row r="158" spans="1:7" s="60" customFormat="1" ht="13.5" thickBot="1" x14ac:dyDescent="0.25">
      <c r="A158" s="61"/>
      <c r="B158" s="41"/>
      <c r="C158" s="42"/>
      <c r="D158" s="42"/>
      <c r="E158" s="43" t="s">
        <v>27</v>
      </c>
      <c r="F158" s="67"/>
      <c r="G158" s="66">
        <f>G157*F158</f>
        <v>0</v>
      </c>
    </row>
    <row r="159" spans="1:7" s="60" customFormat="1" ht="13.5" thickBot="1" x14ac:dyDescent="0.25">
      <c r="A159" s="61"/>
      <c r="B159" s="44"/>
      <c r="C159" s="45"/>
      <c r="D159" s="45"/>
      <c r="E159" s="46"/>
      <c r="F159" s="47" t="s">
        <v>28</v>
      </c>
      <c r="G159" s="68">
        <f>SUM(G157:G158)</f>
        <v>2604.6486</v>
      </c>
    </row>
    <row r="160" spans="1:7" s="60" customFormat="1" x14ac:dyDescent="0.2">
      <c r="A160" s="61"/>
      <c r="B160" s="146" t="s">
        <v>29</v>
      </c>
      <c r="C160" s="147" t="s">
        <v>21</v>
      </c>
      <c r="D160" s="147" t="s">
        <v>22</v>
      </c>
      <c r="E160" s="147" t="s">
        <v>23</v>
      </c>
      <c r="F160" s="147" t="s">
        <v>24</v>
      </c>
      <c r="G160" s="147" t="s">
        <v>25</v>
      </c>
    </row>
    <row r="161" spans="1:7" s="60" customFormat="1" x14ac:dyDescent="0.2">
      <c r="A161" s="61"/>
      <c r="B161" s="48" t="s">
        <v>30</v>
      </c>
      <c r="C161" s="48" t="s">
        <v>21</v>
      </c>
      <c r="D161" s="120" t="s">
        <v>22</v>
      </c>
      <c r="E161" s="48" t="s">
        <v>23</v>
      </c>
      <c r="F161" s="48" t="s">
        <v>24</v>
      </c>
      <c r="G161" s="48" t="s">
        <v>25</v>
      </c>
    </row>
    <row r="162" spans="1:7" s="60" customFormat="1" x14ac:dyDescent="0.2">
      <c r="A162" s="61"/>
      <c r="B162" s="62" t="s">
        <v>78</v>
      </c>
      <c r="C162" s="63" t="s">
        <v>191</v>
      </c>
      <c r="D162" s="71" t="s">
        <v>80</v>
      </c>
      <c r="E162" s="64">
        <v>72.96520000000001</v>
      </c>
      <c r="F162" s="65">
        <v>0.2</v>
      </c>
      <c r="G162" s="66">
        <f t="shared" ref="G162:G174" si="11">E162-(E162*F162)</f>
        <v>58.372160000000008</v>
      </c>
    </row>
    <row r="163" spans="1:7" s="60" customFormat="1" ht="25.5" x14ac:dyDescent="0.2">
      <c r="A163" s="61"/>
      <c r="B163" s="62" t="s">
        <v>81</v>
      </c>
      <c r="C163" s="63" t="s">
        <v>192</v>
      </c>
      <c r="D163" s="71" t="s">
        <v>83</v>
      </c>
      <c r="E163" s="64">
        <v>56.124700000000004</v>
      </c>
      <c r="F163" s="65">
        <v>0.3</v>
      </c>
      <c r="G163" s="66">
        <f t="shared" si="11"/>
        <v>39.287289999999999</v>
      </c>
    </row>
    <row r="164" spans="1:7" s="60" customFormat="1" ht="25.5" x14ac:dyDescent="0.2">
      <c r="A164" s="61"/>
      <c r="B164" s="62" t="s">
        <v>138</v>
      </c>
      <c r="C164" s="63" t="s">
        <v>193</v>
      </c>
      <c r="D164" s="71" t="s">
        <v>139</v>
      </c>
      <c r="E164" s="64">
        <v>392.94499999999999</v>
      </c>
      <c r="F164" s="65">
        <v>0.2</v>
      </c>
      <c r="G164" s="66">
        <f t="shared" si="11"/>
        <v>314.35599999999999</v>
      </c>
    </row>
    <row r="165" spans="1:7" s="60" customFormat="1" ht="25.5" x14ac:dyDescent="0.2">
      <c r="A165" s="61"/>
      <c r="B165" s="62" t="s">
        <v>140</v>
      </c>
      <c r="C165" s="63" t="s">
        <v>194</v>
      </c>
      <c r="D165" s="71" t="s">
        <v>141</v>
      </c>
      <c r="E165" s="64">
        <v>448.91519999999997</v>
      </c>
      <c r="F165" s="65">
        <v>0.2</v>
      </c>
      <c r="G165" s="66">
        <f t="shared" si="11"/>
        <v>359.13216</v>
      </c>
    </row>
    <row r="166" spans="1:7" s="60" customFormat="1" ht="25.5" x14ac:dyDescent="0.2">
      <c r="A166" s="61"/>
      <c r="B166" s="62" t="s">
        <v>142</v>
      </c>
      <c r="C166" s="63" t="s">
        <v>195</v>
      </c>
      <c r="D166" s="71" t="s">
        <v>143</v>
      </c>
      <c r="E166" s="64">
        <v>774.61149999999998</v>
      </c>
      <c r="F166" s="65">
        <v>0.2</v>
      </c>
      <c r="G166" s="66">
        <f t="shared" si="11"/>
        <v>619.68920000000003</v>
      </c>
    </row>
    <row r="167" spans="1:7" s="60" customFormat="1" ht="25.5" x14ac:dyDescent="0.2">
      <c r="A167" s="61"/>
      <c r="B167" s="62" t="s">
        <v>144</v>
      </c>
      <c r="C167" s="63" t="s">
        <v>196</v>
      </c>
      <c r="D167" s="71" t="s">
        <v>145</v>
      </c>
      <c r="E167" s="64">
        <v>280.66469999999998</v>
      </c>
      <c r="F167" s="65">
        <v>0.3</v>
      </c>
      <c r="G167" s="66">
        <f t="shared" si="11"/>
        <v>196.46528999999998</v>
      </c>
    </row>
    <row r="168" spans="1:7" s="60" customFormat="1" ht="25.5" x14ac:dyDescent="0.2">
      <c r="A168" s="61"/>
      <c r="B168" s="62" t="s">
        <v>146</v>
      </c>
      <c r="C168" s="63" t="s">
        <v>197</v>
      </c>
      <c r="D168" s="71" t="s">
        <v>147</v>
      </c>
      <c r="E168" s="64">
        <v>392.93470000000002</v>
      </c>
      <c r="F168" s="65">
        <v>0.3</v>
      </c>
      <c r="G168" s="66">
        <f t="shared" si="11"/>
        <v>275.05429000000004</v>
      </c>
    </row>
    <row r="169" spans="1:7" s="60" customFormat="1" x14ac:dyDescent="0.2">
      <c r="A169" s="61"/>
      <c r="B169" s="62" t="s">
        <v>148</v>
      </c>
      <c r="C169" s="63" t="s">
        <v>198</v>
      </c>
      <c r="D169" s="71" t="s">
        <v>149</v>
      </c>
      <c r="E169" s="64">
        <v>56.124700000000004</v>
      </c>
      <c r="F169" s="65">
        <v>0.2</v>
      </c>
      <c r="G169" s="66">
        <f t="shared" si="11"/>
        <v>44.899760000000001</v>
      </c>
    </row>
    <row r="170" spans="1:7" s="60" customFormat="1" x14ac:dyDescent="0.2">
      <c r="A170" s="61"/>
      <c r="B170" s="62" t="s">
        <v>150</v>
      </c>
      <c r="C170" s="63" t="s">
        <v>199</v>
      </c>
      <c r="D170" s="71" t="s">
        <v>151</v>
      </c>
      <c r="E170" s="64">
        <v>130.88209999999998</v>
      </c>
      <c r="F170" s="65">
        <v>0.2</v>
      </c>
      <c r="G170" s="66">
        <f t="shared" si="11"/>
        <v>104.70567999999999</v>
      </c>
    </row>
    <row r="171" spans="1:7" s="60" customFormat="1" ht="25.5" x14ac:dyDescent="0.2">
      <c r="A171" s="61"/>
      <c r="B171" s="62" t="s">
        <v>152</v>
      </c>
      <c r="C171" s="63" t="s">
        <v>200</v>
      </c>
      <c r="D171" s="71" t="s">
        <v>153</v>
      </c>
      <c r="E171" s="64">
        <v>224.52970000000002</v>
      </c>
      <c r="F171" s="65">
        <v>0.2</v>
      </c>
      <c r="G171" s="66">
        <f t="shared" si="11"/>
        <v>179.62376</v>
      </c>
    </row>
    <row r="172" spans="1:7" s="60" customFormat="1" ht="25.5" x14ac:dyDescent="0.2">
      <c r="A172" s="61"/>
      <c r="B172" s="62" t="s">
        <v>154</v>
      </c>
      <c r="C172" s="63" t="s">
        <v>201</v>
      </c>
      <c r="D172" s="71" t="s">
        <v>155</v>
      </c>
      <c r="E172" s="64">
        <v>303.11870000000005</v>
      </c>
      <c r="F172" s="65">
        <v>0.2</v>
      </c>
      <c r="G172" s="66">
        <f t="shared" si="11"/>
        <v>242.49496000000005</v>
      </c>
    </row>
    <row r="173" spans="1:7" s="60" customFormat="1" x14ac:dyDescent="0.2">
      <c r="A173" s="61"/>
      <c r="B173" s="62" t="s">
        <v>156</v>
      </c>
      <c r="C173" s="63" t="s">
        <v>202</v>
      </c>
      <c r="D173" s="71" t="s">
        <v>157</v>
      </c>
      <c r="E173" s="64">
        <v>123.0232</v>
      </c>
      <c r="F173" s="65">
        <v>0.27</v>
      </c>
      <c r="G173" s="66">
        <f t="shared" si="11"/>
        <v>89.806936000000007</v>
      </c>
    </row>
    <row r="174" spans="1:7" s="60" customFormat="1" ht="25.5" x14ac:dyDescent="0.2">
      <c r="A174" s="61"/>
      <c r="B174" s="62" t="s">
        <v>158</v>
      </c>
      <c r="C174" s="63" t="s">
        <v>203</v>
      </c>
      <c r="D174" s="71" t="s">
        <v>159</v>
      </c>
      <c r="E174" s="64">
        <v>143.7056</v>
      </c>
      <c r="F174" s="65">
        <v>0.2</v>
      </c>
      <c r="G174" s="66">
        <f t="shared" si="11"/>
        <v>114.96448000000001</v>
      </c>
    </row>
    <row r="175" spans="1:7" s="60" customFormat="1" x14ac:dyDescent="0.2">
      <c r="A175" s="61"/>
      <c r="B175" s="69"/>
      <c r="C175" s="70"/>
      <c r="D175" s="70"/>
      <c r="E175" s="69"/>
      <c r="F175" s="69"/>
      <c r="G175" s="69"/>
    </row>
    <row r="176" spans="1:7" s="60" customFormat="1" ht="12.75" customHeight="1" x14ac:dyDescent="0.2">
      <c r="A176" s="36">
        <v>7</v>
      </c>
      <c r="B176" s="37" t="s">
        <v>18</v>
      </c>
      <c r="C176" s="138" t="str">
        <f>IFERROR(VLOOKUP($A176,'Lot 2 Pricing (IMS)'!$B$6:$C$520,2,FALSE),"")</f>
        <v>atshpwarranty3year</v>
      </c>
      <c r="D176" s="139"/>
      <c r="E176" s="142" t="s">
        <v>19</v>
      </c>
      <c r="F176" s="148"/>
      <c r="G176" s="59">
        <v>7</v>
      </c>
    </row>
    <row r="177" spans="1:7" s="60" customFormat="1" x14ac:dyDescent="0.2">
      <c r="A177" s="61"/>
      <c r="B177" s="38" t="s">
        <v>20</v>
      </c>
      <c r="C177" s="38" t="s">
        <v>21</v>
      </c>
      <c r="D177" s="38" t="s">
        <v>22</v>
      </c>
      <c r="E177" s="37" t="s">
        <v>23</v>
      </c>
      <c r="F177" s="37" t="s">
        <v>24</v>
      </c>
      <c r="G177" s="37" t="s">
        <v>25</v>
      </c>
    </row>
    <row r="178" spans="1:7" s="60" customFormat="1" ht="25.5" x14ac:dyDescent="0.2">
      <c r="A178" s="61"/>
      <c r="B178" s="62" t="s">
        <v>1</v>
      </c>
      <c r="C178" s="63" t="s">
        <v>280</v>
      </c>
      <c r="D178" s="71" t="s">
        <v>1</v>
      </c>
      <c r="E178" s="64">
        <v>762.31</v>
      </c>
      <c r="F178" s="65">
        <v>0.1</v>
      </c>
      <c r="G178" s="66">
        <f t="shared" ref="G178" si="12">E178-(E178*F178)</f>
        <v>686.07899999999995</v>
      </c>
    </row>
    <row r="179" spans="1:7" s="60" customFormat="1" x14ac:dyDescent="0.2">
      <c r="A179" s="61"/>
      <c r="B179" s="39"/>
      <c r="C179" s="144"/>
      <c r="D179" s="144"/>
      <c r="E179" s="145"/>
      <c r="F179" s="40" t="s">
        <v>26</v>
      </c>
      <c r="G179" s="66">
        <f>SUM(G178:G178)</f>
        <v>686.07899999999995</v>
      </c>
    </row>
    <row r="180" spans="1:7" s="60" customFormat="1" ht="13.5" thickBot="1" x14ac:dyDescent="0.25">
      <c r="A180" s="61"/>
      <c r="B180" s="41"/>
      <c r="C180" s="42"/>
      <c r="D180" s="42"/>
      <c r="E180" s="43" t="s">
        <v>27</v>
      </c>
      <c r="F180" s="67"/>
      <c r="G180" s="66">
        <f>G179*F180</f>
        <v>0</v>
      </c>
    </row>
    <row r="181" spans="1:7" s="60" customFormat="1" ht="13.5" thickBot="1" x14ac:dyDescent="0.25">
      <c r="A181" s="61"/>
      <c r="B181" s="44"/>
      <c r="C181" s="45"/>
      <c r="D181" s="45"/>
      <c r="E181" s="46"/>
      <c r="F181" s="47" t="s">
        <v>28</v>
      </c>
      <c r="G181" s="68">
        <f>SUM(G179:G180)</f>
        <v>686.07899999999995</v>
      </c>
    </row>
    <row r="182" spans="1:7" s="60" customFormat="1" x14ac:dyDescent="0.2">
      <c r="A182" s="61"/>
      <c r="B182" s="146" t="s">
        <v>29</v>
      </c>
      <c r="C182" s="147" t="s">
        <v>21</v>
      </c>
      <c r="D182" s="147" t="s">
        <v>22</v>
      </c>
      <c r="E182" s="147" t="s">
        <v>23</v>
      </c>
      <c r="F182" s="147" t="s">
        <v>24</v>
      </c>
      <c r="G182" s="147" t="s">
        <v>25</v>
      </c>
    </row>
    <row r="183" spans="1:7" s="60" customFormat="1" x14ac:dyDescent="0.2">
      <c r="A183" s="61"/>
      <c r="B183" s="48" t="s">
        <v>30</v>
      </c>
      <c r="C183" s="48" t="s">
        <v>21</v>
      </c>
      <c r="D183" s="120" t="s">
        <v>22</v>
      </c>
      <c r="E183" s="48" t="s">
        <v>23</v>
      </c>
      <c r="F183" s="48" t="s">
        <v>24</v>
      </c>
      <c r="G183" s="48" t="s">
        <v>25</v>
      </c>
    </row>
    <row r="184" spans="1:7" s="60" customFormat="1" x14ac:dyDescent="0.2">
      <c r="A184" s="61"/>
      <c r="B184" s="72"/>
      <c r="C184" s="49"/>
      <c r="D184" s="121"/>
      <c r="E184" s="73"/>
      <c r="F184" s="74"/>
      <c r="G184" s="66">
        <f>E184-(E184*F184)</f>
        <v>0</v>
      </c>
    </row>
    <row r="185" spans="1:7" s="60" customFormat="1" x14ac:dyDescent="0.2">
      <c r="A185" s="61"/>
      <c r="B185" s="69"/>
      <c r="C185" s="70"/>
      <c r="D185" s="70"/>
      <c r="E185" s="69"/>
      <c r="F185" s="69"/>
      <c r="G185" s="69"/>
    </row>
    <row r="186" spans="1:7" s="60" customFormat="1" ht="12.75" customHeight="1" x14ac:dyDescent="0.2">
      <c r="A186" s="36">
        <v>8</v>
      </c>
      <c r="B186" s="37" t="s">
        <v>18</v>
      </c>
      <c r="C186" s="138" t="str">
        <f>IFERROR(VLOOKUP($A186,'Lot 2 Pricing (IMS)'!$B$6:$C$520,2,FALSE),"")</f>
        <v>lenovox12</v>
      </c>
      <c r="D186" s="139"/>
      <c r="E186" s="142" t="s">
        <v>19</v>
      </c>
      <c r="F186" s="143"/>
      <c r="G186" s="59">
        <f>A186</f>
        <v>8</v>
      </c>
    </row>
    <row r="187" spans="1:7" s="60" customFormat="1" x14ac:dyDescent="0.2">
      <c r="A187" s="61"/>
      <c r="B187" s="38" t="s">
        <v>20</v>
      </c>
      <c r="C187" s="38" t="s">
        <v>21</v>
      </c>
      <c r="D187" s="38" t="s">
        <v>22</v>
      </c>
      <c r="E187" s="37" t="s">
        <v>23</v>
      </c>
      <c r="F187" s="37" t="s">
        <v>24</v>
      </c>
      <c r="G187" s="37" t="s">
        <v>25</v>
      </c>
    </row>
    <row r="188" spans="1:7" s="60" customFormat="1" ht="25.5" x14ac:dyDescent="0.2">
      <c r="A188" s="61"/>
      <c r="B188" s="62" t="s">
        <v>250</v>
      </c>
      <c r="C188" s="63" t="s">
        <v>251</v>
      </c>
      <c r="D188" s="71" t="s">
        <v>250</v>
      </c>
      <c r="E188" s="64">
        <v>4764.59</v>
      </c>
      <c r="F188" s="65">
        <v>0.5</v>
      </c>
      <c r="G188" s="66">
        <f t="shared" ref="G188:G195" si="13">E188-(E188*F188)</f>
        <v>2382.2950000000001</v>
      </c>
    </row>
    <row r="189" spans="1:7" s="60" customFormat="1" x14ac:dyDescent="0.2">
      <c r="A189" s="61"/>
      <c r="B189" s="62" t="s">
        <v>290</v>
      </c>
      <c r="C189" s="63" t="s">
        <v>291</v>
      </c>
      <c r="D189" s="71" t="s">
        <v>292</v>
      </c>
      <c r="E189" s="64"/>
      <c r="F189" s="65"/>
      <c r="G189" s="66">
        <f t="shared" si="13"/>
        <v>0</v>
      </c>
    </row>
    <row r="190" spans="1:7" s="60" customFormat="1" x14ac:dyDescent="0.2">
      <c r="A190" s="61"/>
      <c r="B190" s="62" t="s">
        <v>293</v>
      </c>
      <c r="C190" s="63" t="s">
        <v>294</v>
      </c>
      <c r="D190" s="71" t="s">
        <v>292</v>
      </c>
      <c r="E190" s="64"/>
      <c r="F190" s="65"/>
      <c r="G190" s="66">
        <f t="shared" si="13"/>
        <v>0</v>
      </c>
    </row>
    <row r="191" spans="1:7" s="60" customFormat="1" ht="25.5" x14ac:dyDescent="0.2">
      <c r="A191" s="61"/>
      <c r="B191" s="62" t="s">
        <v>250</v>
      </c>
      <c r="C191" s="63" t="s">
        <v>295</v>
      </c>
      <c r="D191" s="71" t="s">
        <v>296</v>
      </c>
      <c r="E191" s="64"/>
      <c r="F191" s="65"/>
      <c r="G191" s="66">
        <f t="shared" si="13"/>
        <v>0</v>
      </c>
    </row>
    <row r="192" spans="1:7" s="60" customFormat="1" x14ac:dyDescent="0.2">
      <c r="A192" s="61"/>
      <c r="B192" s="62" t="s">
        <v>58</v>
      </c>
      <c r="C192" s="63" t="s">
        <v>50</v>
      </c>
      <c r="D192" s="71" t="s">
        <v>51</v>
      </c>
      <c r="E192" s="64"/>
      <c r="F192" s="65"/>
      <c r="G192" s="66">
        <f t="shared" si="13"/>
        <v>0</v>
      </c>
    </row>
    <row r="193" spans="1:7" s="60" customFormat="1" x14ac:dyDescent="0.2">
      <c r="A193" s="61"/>
      <c r="B193" s="62" t="s">
        <v>47</v>
      </c>
      <c r="C193" s="63" t="s">
        <v>48</v>
      </c>
      <c r="D193" s="71" t="s">
        <v>49</v>
      </c>
      <c r="E193" s="64"/>
      <c r="F193" s="65"/>
      <c r="G193" s="66">
        <f t="shared" si="13"/>
        <v>0</v>
      </c>
    </row>
    <row r="194" spans="1:7" s="60" customFormat="1" x14ac:dyDescent="0.2">
      <c r="A194" s="61"/>
      <c r="B194" s="62" t="s">
        <v>44</v>
      </c>
      <c r="C194" s="63" t="s">
        <v>297</v>
      </c>
      <c r="D194" s="71" t="s">
        <v>46</v>
      </c>
      <c r="E194" s="64"/>
      <c r="F194" s="65"/>
      <c r="G194" s="66">
        <f t="shared" si="13"/>
        <v>0</v>
      </c>
    </row>
    <row r="195" spans="1:7" s="60" customFormat="1" x14ac:dyDescent="0.2">
      <c r="A195" s="61"/>
      <c r="B195" s="62" t="s">
        <v>42</v>
      </c>
      <c r="C195" s="63" t="s">
        <v>43</v>
      </c>
      <c r="D195" s="71">
        <v>98659</v>
      </c>
      <c r="E195" s="64"/>
      <c r="F195" s="65"/>
      <c r="G195" s="66">
        <f t="shared" si="13"/>
        <v>0</v>
      </c>
    </row>
    <row r="196" spans="1:7" s="60" customFormat="1" x14ac:dyDescent="0.2">
      <c r="A196" s="61"/>
      <c r="B196" s="62" t="s">
        <v>39</v>
      </c>
      <c r="C196" s="63" t="s">
        <v>40</v>
      </c>
      <c r="D196" s="71" t="s">
        <v>41</v>
      </c>
      <c r="E196" s="64"/>
      <c r="F196" s="65"/>
      <c r="G196" s="66"/>
    </row>
    <row r="197" spans="1:7" s="60" customFormat="1" x14ac:dyDescent="0.2">
      <c r="A197" s="61"/>
      <c r="B197" s="62" t="s">
        <v>37</v>
      </c>
      <c r="C197" s="63" t="s">
        <v>38</v>
      </c>
      <c r="D197" s="71">
        <v>98106</v>
      </c>
      <c r="E197" s="64"/>
      <c r="F197" s="65"/>
      <c r="G197" s="66">
        <f>E197-(E197*F197)</f>
        <v>0</v>
      </c>
    </row>
    <row r="198" spans="1:7" s="60" customFormat="1" x14ac:dyDescent="0.2">
      <c r="A198" s="61"/>
      <c r="B198" s="62" t="s">
        <v>34</v>
      </c>
      <c r="C198" s="63" t="s">
        <v>79</v>
      </c>
      <c r="D198" s="71" t="s">
        <v>36</v>
      </c>
      <c r="E198" s="64"/>
      <c r="F198" s="65"/>
      <c r="G198" s="66">
        <f>E198-(E198*F198)</f>
        <v>0</v>
      </c>
    </row>
    <row r="199" spans="1:7" s="60" customFormat="1" x14ac:dyDescent="0.2">
      <c r="A199" s="61"/>
      <c r="B199" s="39"/>
      <c r="C199" s="144"/>
      <c r="D199" s="144"/>
      <c r="E199" s="145"/>
      <c r="F199" s="40" t="s">
        <v>26</v>
      </c>
      <c r="G199" s="66">
        <f>SUM(G188:G198)</f>
        <v>2382.2950000000001</v>
      </c>
    </row>
    <row r="200" spans="1:7" s="60" customFormat="1" ht="13.5" thickBot="1" x14ac:dyDescent="0.25">
      <c r="A200" s="61"/>
      <c r="B200" s="41"/>
      <c r="C200" s="42"/>
      <c r="D200" s="42"/>
      <c r="E200" s="43" t="s">
        <v>27</v>
      </c>
      <c r="F200" s="67"/>
      <c r="G200" s="66">
        <f>G198*F200</f>
        <v>0</v>
      </c>
    </row>
    <row r="201" spans="1:7" s="60" customFormat="1" ht="13.5" thickBot="1" x14ac:dyDescent="0.25">
      <c r="A201" s="61"/>
      <c r="B201" s="44"/>
      <c r="C201" s="45"/>
      <c r="D201" s="45"/>
      <c r="E201" s="46"/>
      <c r="F201" s="47" t="s">
        <v>28</v>
      </c>
      <c r="G201" s="68">
        <f>SUM(G198:G200)</f>
        <v>2382.2950000000001</v>
      </c>
    </row>
    <row r="202" spans="1:7" s="60" customFormat="1" x14ac:dyDescent="0.2">
      <c r="A202" s="61"/>
      <c r="B202" s="146" t="s">
        <v>29</v>
      </c>
      <c r="C202" s="147" t="s">
        <v>21</v>
      </c>
      <c r="D202" s="147" t="s">
        <v>22</v>
      </c>
      <c r="E202" s="147" t="s">
        <v>23</v>
      </c>
      <c r="F202" s="147" t="s">
        <v>24</v>
      </c>
      <c r="G202" s="147" t="s">
        <v>25</v>
      </c>
    </row>
    <row r="203" spans="1:7" s="60" customFormat="1" x14ac:dyDescent="0.2">
      <c r="A203" s="61"/>
      <c r="B203" s="48" t="s">
        <v>30</v>
      </c>
      <c r="C203" s="48" t="s">
        <v>21</v>
      </c>
      <c r="D203" s="120" t="s">
        <v>22</v>
      </c>
      <c r="E203" s="48" t="s">
        <v>23</v>
      </c>
      <c r="F203" s="48" t="s">
        <v>24</v>
      </c>
      <c r="G203" s="48" t="s">
        <v>25</v>
      </c>
    </row>
    <row r="204" spans="1:7" s="60" customFormat="1" x14ac:dyDescent="0.2">
      <c r="A204" s="61"/>
      <c r="B204" s="62" t="s">
        <v>298</v>
      </c>
      <c r="C204" s="63" t="s">
        <v>299</v>
      </c>
      <c r="D204" s="71" t="s">
        <v>300</v>
      </c>
      <c r="E204" s="64">
        <v>44.8977</v>
      </c>
      <c r="F204" s="65">
        <v>0.2</v>
      </c>
      <c r="G204" s="66">
        <f t="shared" ref="G204:G208" si="14">E204-(E204*F204)</f>
        <v>35.91816</v>
      </c>
    </row>
    <row r="205" spans="1:7" s="60" customFormat="1" ht="25.5" x14ac:dyDescent="0.2">
      <c r="A205" s="61"/>
      <c r="B205" s="62" t="s">
        <v>301</v>
      </c>
      <c r="C205" s="63" t="s">
        <v>302</v>
      </c>
      <c r="D205" s="71" t="s">
        <v>303</v>
      </c>
      <c r="E205" s="64">
        <v>1908.5797</v>
      </c>
      <c r="F205" s="65">
        <v>0.27</v>
      </c>
      <c r="G205" s="66">
        <f t="shared" si="14"/>
        <v>1393.2631809999998</v>
      </c>
    </row>
    <row r="206" spans="1:7" s="60" customFormat="1" ht="25.5" x14ac:dyDescent="0.2">
      <c r="A206" s="61"/>
      <c r="B206" s="62" t="s">
        <v>304</v>
      </c>
      <c r="C206" s="63" t="s">
        <v>305</v>
      </c>
      <c r="D206" s="71" t="s">
        <v>306</v>
      </c>
      <c r="E206" s="64">
        <v>784.75699999999995</v>
      </c>
      <c r="F206" s="65">
        <v>0.2</v>
      </c>
      <c r="G206" s="66">
        <f t="shared" si="14"/>
        <v>627.80559999999991</v>
      </c>
    </row>
    <row r="207" spans="1:7" s="60" customFormat="1" ht="25.5" x14ac:dyDescent="0.2">
      <c r="A207" s="61"/>
      <c r="B207" s="62" t="s">
        <v>307</v>
      </c>
      <c r="C207" s="63" t="s">
        <v>308</v>
      </c>
      <c r="D207" s="71" t="s">
        <v>309</v>
      </c>
      <c r="E207" s="64">
        <v>673.60969999999998</v>
      </c>
      <c r="F207" s="65">
        <v>0.21</v>
      </c>
      <c r="G207" s="66">
        <f t="shared" si="14"/>
        <v>532.15166299999999</v>
      </c>
    </row>
    <row r="208" spans="1:7" s="60" customFormat="1" ht="25.5" x14ac:dyDescent="0.2">
      <c r="A208" s="61"/>
      <c r="B208" s="62" t="s">
        <v>310</v>
      </c>
      <c r="C208" s="63" t="s">
        <v>311</v>
      </c>
      <c r="D208" s="71" t="s">
        <v>312</v>
      </c>
      <c r="E208" s="64">
        <v>115.62780000000001</v>
      </c>
      <c r="F208" s="65">
        <v>0</v>
      </c>
      <c r="G208" s="66">
        <f t="shared" si="14"/>
        <v>115.62780000000001</v>
      </c>
    </row>
    <row r="209" spans="1:7" s="60" customFormat="1" x14ac:dyDescent="0.2">
      <c r="A209" s="61"/>
      <c r="B209" s="69"/>
      <c r="C209" s="70"/>
      <c r="D209" s="70"/>
      <c r="E209" s="69"/>
      <c r="F209" s="69"/>
      <c r="G209" s="69"/>
    </row>
    <row r="210" spans="1:7" s="60" customFormat="1" ht="12.75" customHeight="1" x14ac:dyDescent="0.2">
      <c r="A210" s="36">
        <v>9</v>
      </c>
      <c r="B210" s="37" t="s">
        <v>18</v>
      </c>
      <c r="C210" s="138" t="str">
        <f>IFERROR(VLOOKUP($A210,'Lot 2 Pricing (IMS)'!$B$6:$C$520,2,FALSE),"")</f>
        <v>ats3yearlenovowarranty</v>
      </c>
      <c r="D210" s="139"/>
      <c r="E210" s="142" t="s">
        <v>19</v>
      </c>
      <c r="F210" s="148"/>
      <c r="G210" s="59">
        <v>9</v>
      </c>
    </row>
    <row r="211" spans="1:7" s="60" customFormat="1" x14ac:dyDescent="0.2">
      <c r="A211" s="61"/>
      <c r="B211" s="38" t="s">
        <v>20</v>
      </c>
      <c r="C211" s="38" t="s">
        <v>21</v>
      </c>
      <c r="D211" s="38" t="s">
        <v>22</v>
      </c>
      <c r="E211" s="37" t="s">
        <v>23</v>
      </c>
      <c r="F211" s="37" t="s">
        <v>24</v>
      </c>
      <c r="G211" s="37" t="s">
        <v>25</v>
      </c>
    </row>
    <row r="212" spans="1:7" s="60" customFormat="1" ht="25.5" x14ac:dyDescent="0.2">
      <c r="A212" s="61"/>
      <c r="B212" s="62" t="s">
        <v>253</v>
      </c>
      <c r="C212" s="63" t="s">
        <v>254</v>
      </c>
      <c r="D212" s="71" t="s">
        <v>313</v>
      </c>
      <c r="E212" s="64">
        <v>686.08</v>
      </c>
      <c r="F212" s="65">
        <v>0</v>
      </c>
      <c r="G212" s="66">
        <f t="shared" ref="G212" si="15">E212-(E212*F212)</f>
        <v>686.08</v>
      </c>
    </row>
    <row r="213" spans="1:7" s="60" customFormat="1" x14ac:dyDescent="0.2">
      <c r="A213" s="61"/>
      <c r="B213" s="39"/>
      <c r="C213" s="144"/>
      <c r="D213" s="144"/>
      <c r="E213" s="145"/>
      <c r="F213" s="40" t="s">
        <v>26</v>
      </c>
      <c r="G213" s="66">
        <f>SUM(G212:G212)</f>
        <v>686.08</v>
      </c>
    </row>
    <row r="214" spans="1:7" s="60" customFormat="1" ht="13.5" thickBot="1" x14ac:dyDescent="0.25">
      <c r="A214" s="61"/>
      <c r="B214" s="41"/>
      <c r="C214" s="42"/>
      <c r="D214" s="42"/>
      <c r="E214" s="43" t="s">
        <v>27</v>
      </c>
      <c r="F214" s="67"/>
      <c r="G214" s="66">
        <f>G213*F214</f>
        <v>0</v>
      </c>
    </row>
    <row r="215" spans="1:7" s="60" customFormat="1" ht="13.5" thickBot="1" x14ac:dyDescent="0.25">
      <c r="A215" s="61"/>
      <c r="B215" s="44"/>
      <c r="C215" s="45"/>
      <c r="D215" s="45"/>
      <c r="E215" s="46"/>
      <c r="F215" s="47" t="s">
        <v>28</v>
      </c>
      <c r="G215" s="68">
        <f>SUM(G213:G214)</f>
        <v>686.08</v>
      </c>
    </row>
    <row r="216" spans="1:7" s="60" customFormat="1" x14ac:dyDescent="0.2">
      <c r="A216" s="61"/>
      <c r="B216" s="146" t="s">
        <v>29</v>
      </c>
      <c r="C216" s="147" t="s">
        <v>21</v>
      </c>
      <c r="D216" s="147" t="s">
        <v>22</v>
      </c>
      <c r="E216" s="147" t="s">
        <v>23</v>
      </c>
      <c r="F216" s="147" t="s">
        <v>24</v>
      </c>
      <c r="G216" s="147" t="s">
        <v>25</v>
      </c>
    </row>
    <row r="217" spans="1:7" s="60" customFormat="1" x14ac:dyDescent="0.2">
      <c r="A217" s="61"/>
      <c r="B217" s="48" t="s">
        <v>30</v>
      </c>
      <c r="C217" s="48" t="s">
        <v>21</v>
      </c>
      <c r="D217" s="120" t="s">
        <v>22</v>
      </c>
      <c r="E217" s="48" t="s">
        <v>23</v>
      </c>
      <c r="F217" s="48" t="s">
        <v>24</v>
      </c>
      <c r="G217" s="48" t="s">
        <v>25</v>
      </c>
    </row>
    <row r="218" spans="1:7" s="60" customFormat="1" x14ac:dyDescent="0.2">
      <c r="A218" s="61"/>
      <c r="B218" s="72"/>
      <c r="C218" s="49"/>
      <c r="D218" s="121"/>
      <c r="E218" s="73"/>
      <c r="F218" s="74"/>
      <c r="G218" s="66">
        <f>E218-(E218*F218)</f>
        <v>0</v>
      </c>
    </row>
    <row r="219" spans="1:7" s="60" customFormat="1" x14ac:dyDescent="0.2">
      <c r="A219" s="61"/>
      <c r="B219" s="69"/>
      <c r="C219" s="70"/>
      <c r="D219" s="70"/>
      <c r="E219" s="69"/>
      <c r="F219" s="69"/>
      <c r="G219" s="69"/>
    </row>
    <row r="220" spans="1:7" s="60" customFormat="1" ht="12.75" customHeight="1" x14ac:dyDescent="0.2">
      <c r="A220" s="36">
        <v>10</v>
      </c>
      <c r="B220" s="37" t="s">
        <v>18</v>
      </c>
      <c r="C220" s="138" t="str">
        <f>IFERROR(VLOOKUP($A220,'Lot 2 Pricing (IMS)'!$B$6:$C$520,2,FALSE),"")</f>
        <v>2021imac</v>
      </c>
      <c r="D220" s="139"/>
      <c r="E220" s="142" t="s">
        <v>19</v>
      </c>
      <c r="F220" s="143"/>
      <c r="G220" s="59">
        <v>10</v>
      </c>
    </row>
    <row r="221" spans="1:7" s="60" customFormat="1" x14ac:dyDescent="0.2">
      <c r="A221" s="61"/>
      <c r="B221" s="38" t="s">
        <v>20</v>
      </c>
      <c r="C221" s="38" t="s">
        <v>21</v>
      </c>
      <c r="D221" s="38" t="s">
        <v>22</v>
      </c>
      <c r="E221" s="37" t="s">
        <v>23</v>
      </c>
      <c r="F221" s="37" t="s">
        <v>24</v>
      </c>
      <c r="G221" s="37" t="s">
        <v>25</v>
      </c>
    </row>
    <row r="222" spans="1:7" s="60" customFormat="1" ht="25.5" x14ac:dyDescent="0.2">
      <c r="A222" s="61"/>
      <c r="B222" s="62" t="s">
        <v>255</v>
      </c>
      <c r="C222" s="63" t="s">
        <v>256</v>
      </c>
      <c r="D222" s="71" t="s">
        <v>255</v>
      </c>
      <c r="E222" s="64">
        <v>4378.5200000000004</v>
      </c>
      <c r="F222" s="65">
        <v>0.25</v>
      </c>
      <c r="G222" s="66">
        <f t="shared" ref="G222" si="16">E222-(E222*F222)</f>
        <v>3283.8900000000003</v>
      </c>
    </row>
    <row r="223" spans="1:7" s="60" customFormat="1" x14ac:dyDescent="0.2">
      <c r="A223" s="61"/>
      <c r="B223" s="62" t="s">
        <v>228</v>
      </c>
      <c r="C223" s="63" t="s">
        <v>314</v>
      </c>
      <c r="D223" s="71" t="s">
        <v>230</v>
      </c>
      <c r="E223" s="62"/>
      <c r="F223" s="65"/>
      <c r="G223" s="66">
        <f>E223-(E223*F223)</f>
        <v>0</v>
      </c>
    </row>
    <row r="224" spans="1:7" s="60" customFormat="1" x14ac:dyDescent="0.2">
      <c r="A224" s="61"/>
      <c r="B224" s="62" t="s">
        <v>225</v>
      </c>
      <c r="C224" s="63" t="s">
        <v>315</v>
      </c>
      <c r="D224" s="71" t="s">
        <v>227</v>
      </c>
      <c r="E224" s="62"/>
      <c r="F224" s="65"/>
      <c r="G224" s="66">
        <f>E224-(E224*F224)</f>
        <v>0</v>
      </c>
    </row>
    <row r="225" spans="1:7" s="60" customFormat="1" x14ac:dyDescent="0.2">
      <c r="A225" s="61"/>
      <c r="B225" s="62" t="s">
        <v>78</v>
      </c>
      <c r="C225" s="63" t="s">
        <v>79</v>
      </c>
      <c r="D225" s="71" t="s">
        <v>80</v>
      </c>
      <c r="E225" s="62"/>
      <c r="F225" s="65"/>
      <c r="G225" s="66">
        <f>E225-(E225*F225)</f>
        <v>0</v>
      </c>
    </row>
    <row r="226" spans="1:7" s="60" customFormat="1" x14ac:dyDescent="0.2">
      <c r="A226" s="61"/>
      <c r="B226" s="62" t="s">
        <v>75</v>
      </c>
      <c r="C226" s="63" t="s">
        <v>76</v>
      </c>
      <c r="D226" s="71" t="s">
        <v>77</v>
      </c>
      <c r="E226" s="62"/>
      <c r="F226" s="65"/>
      <c r="G226" s="66">
        <f>E226-(E226*F226)</f>
        <v>0</v>
      </c>
    </row>
    <row r="227" spans="1:7" s="60" customFormat="1" x14ac:dyDescent="0.2">
      <c r="A227" s="61"/>
      <c r="B227" s="39"/>
      <c r="C227" s="144"/>
      <c r="D227" s="144"/>
      <c r="E227" s="145"/>
      <c r="F227" s="40" t="s">
        <v>26</v>
      </c>
      <c r="G227" s="66">
        <f>SUM(G222:G226)</f>
        <v>3283.8900000000003</v>
      </c>
    </row>
    <row r="228" spans="1:7" s="60" customFormat="1" ht="13.5" thickBot="1" x14ac:dyDescent="0.25">
      <c r="A228" s="61"/>
      <c r="B228" s="41"/>
      <c r="C228" s="42"/>
      <c r="D228" s="42"/>
      <c r="E228" s="43" t="s">
        <v>27</v>
      </c>
      <c r="F228" s="67"/>
      <c r="G228" s="66">
        <f>G227*F228</f>
        <v>0</v>
      </c>
    </row>
    <row r="229" spans="1:7" s="60" customFormat="1" ht="13.5" thickBot="1" x14ac:dyDescent="0.25">
      <c r="A229" s="61"/>
      <c r="B229" s="44"/>
      <c r="C229" s="45"/>
      <c r="D229" s="45"/>
      <c r="E229" s="46"/>
      <c r="F229" s="47" t="s">
        <v>28</v>
      </c>
      <c r="G229" s="68">
        <f>SUM(G227:G228)</f>
        <v>3283.8900000000003</v>
      </c>
    </row>
    <row r="230" spans="1:7" s="60" customFormat="1" x14ac:dyDescent="0.2">
      <c r="A230" s="61"/>
      <c r="B230" s="146" t="s">
        <v>29</v>
      </c>
      <c r="C230" s="147" t="s">
        <v>21</v>
      </c>
      <c r="D230" s="147" t="s">
        <v>22</v>
      </c>
      <c r="E230" s="147" t="s">
        <v>23</v>
      </c>
      <c r="F230" s="147" t="s">
        <v>24</v>
      </c>
      <c r="G230" s="147" t="s">
        <v>25</v>
      </c>
    </row>
    <row r="231" spans="1:7" s="60" customFormat="1" x14ac:dyDescent="0.2">
      <c r="A231" s="61"/>
      <c r="B231" s="48" t="s">
        <v>30</v>
      </c>
      <c r="C231" s="48" t="s">
        <v>21</v>
      </c>
      <c r="D231" s="120" t="s">
        <v>22</v>
      </c>
      <c r="E231" s="48" t="s">
        <v>23</v>
      </c>
      <c r="F231" s="48" t="s">
        <v>24</v>
      </c>
      <c r="G231" s="48" t="s">
        <v>25</v>
      </c>
    </row>
    <row r="232" spans="1:7" s="60" customFormat="1" ht="25.5" x14ac:dyDescent="0.2">
      <c r="A232" s="61"/>
      <c r="B232" s="62" t="s">
        <v>316</v>
      </c>
      <c r="C232" s="63" t="s">
        <v>317</v>
      </c>
      <c r="D232" s="71">
        <v>543</v>
      </c>
      <c r="E232" s="64">
        <v>313.23329999999999</v>
      </c>
      <c r="F232" s="65">
        <v>0.22</v>
      </c>
      <c r="G232" s="66">
        <f t="shared" ref="G232:G234" si="17">E232-(E232*F232)</f>
        <v>244.32197399999998</v>
      </c>
    </row>
    <row r="233" spans="1:7" s="60" customFormat="1" x14ac:dyDescent="0.2">
      <c r="A233" s="61"/>
      <c r="B233" s="62" t="s">
        <v>318</v>
      </c>
      <c r="C233" s="63" t="s">
        <v>319</v>
      </c>
      <c r="D233" s="71" t="s">
        <v>320</v>
      </c>
      <c r="E233" s="64">
        <v>673.60969999999998</v>
      </c>
      <c r="F233" s="65">
        <v>0</v>
      </c>
      <c r="G233" s="66">
        <f t="shared" si="17"/>
        <v>673.60969999999998</v>
      </c>
    </row>
    <row r="234" spans="1:7" s="60" customFormat="1" x14ac:dyDescent="0.2">
      <c r="A234" s="61"/>
      <c r="B234" s="62" t="s">
        <v>321</v>
      </c>
      <c r="C234" s="63" t="s">
        <v>322</v>
      </c>
      <c r="D234" s="71" t="s">
        <v>323</v>
      </c>
      <c r="E234" s="64">
        <v>157.1677</v>
      </c>
      <c r="F234" s="65">
        <v>0</v>
      </c>
      <c r="G234" s="66">
        <f t="shared" si="17"/>
        <v>157.1677</v>
      </c>
    </row>
    <row r="235" spans="1:7" s="60" customFormat="1" x14ac:dyDescent="0.2">
      <c r="A235" s="61"/>
      <c r="B235" s="69"/>
      <c r="C235" s="70"/>
      <c r="D235" s="70"/>
      <c r="E235" s="69"/>
      <c r="F235" s="69"/>
      <c r="G235" s="69"/>
    </row>
    <row r="236" spans="1:7" s="60" customFormat="1" ht="12.75" customHeight="1" x14ac:dyDescent="0.2">
      <c r="A236" s="36">
        <v>11</v>
      </c>
      <c r="B236" s="37" t="s">
        <v>18</v>
      </c>
      <c r="C236" s="138" t="str">
        <f>IFERROR(VLOOKUP($A236,'Lot 2 Pricing (IMS)'!$B$6:$C$520,2,FALSE),"")</f>
        <v>applecareplusimacwarranty</v>
      </c>
      <c r="D236" s="139"/>
      <c r="E236" s="142" t="s">
        <v>19</v>
      </c>
      <c r="F236" s="148"/>
      <c r="G236" s="59">
        <v>11</v>
      </c>
    </row>
    <row r="237" spans="1:7" s="60" customFormat="1" x14ac:dyDescent="0.2">
      <c r="A237" s="61"/>
      <c r="B237" s="38" t="s">
        <v>20</v>
      </c>
      <c r="C237" s="38" t="s">
        <v>21</v>
      </c>
      <c r="D237" s="38" t="s">
        <v>22</v>
      </c>
      <c r="E237" s="37" t="s">
        <v>23</v>
      </c>
      <c r="F237" s="37" t="s">
        <v>24</v>
      </c>
      <c r="G237" s="37" t="s">
        <v>25</v>
      </c>
    </row>
    <row r="238" spans="1:7" s="60" customFormat="1" ht="25.5" x14ac:dyDescent="0.2">
      <c r="A238" s="61"/>
      <c r="B238" s="62" t="s">
        <v>258</v>
      </c>
      <c r="C238" s="63" t="s">
        <v>259</v>
      </c>
      <c r="D238" s="71" t="s">
        <v>324</v>
      </c>
      <c r="E238" s="64">
        <v>258.20999999999998</v>
      </c>
      <c r="F238" s="65">
        <v>0</v>
      </c>
      <c r="G238" s="66">
        <f t="shared" ref="G238" si="18">E238-(E238*F238)</f>
        <v>258.20999999999998</v>
      </c>
    </row>
    <row r="239" spans="1:7" s="60" customFormat="1" x14ac:dyDescent="0.2">
      <c r="A239" s="61"/>
      <c r="B239" s="39"/>
      <c r="C239" s="144"/>
      <c r="D239" s="144"/>
      <c r="E239" s="145"/>
      <c r="F239" s="40" t="s">
        <v>26</v>
      </c>
      <c r="G239" s="66">
        <f>SUM(G238:G238)</f>
        <v>258.20999999999998</v>
      </c>
    </row>
    <row r="240" spans="1:7" s="60" customFormat="1" ht="13.5" thickBot="1" x14ac:dyDescent="0.25">
      <c r="A240" s="61"/>
      <c r="B240" s="41"/>
      <c r="C240" s="42"/>
      <c r="D240" s="42"/>
      <c r="E240" s="43" t="s">
        <v>27</v>
      </c>
      <c r="F240" s="67"/>
      <c r="G240" s="66">
        <f>G239*F240</f>
        <v>0</v>
      </c>
    </row>
    <row r="241" spans="1:7" s="60" customFormat="1" ht="13.5" thickBot="1" x14ac:dyDescent="0.25">
      <c r="A241" s="61"/>
      <c r="B241" s="44"/>
      <c r="C241" s="45"/>
      <c r="D241" s="45"/>
      <c r="E241" s="46"/>
      <c r="F241" s="47" t="s">
        <v>28</v>
      </c>
      <c r="G241" s="68">
        <f>SUM(G239:G240)</f>
        <v>258.20999999999998</v>
      </c>
    </row>
    <row r="242" spans="1:7" s="60" customFormat="1" x14ac:dyDescent="0.2">
      <c r="A242" s="61"/>
      <c r="B242" s="146" t="s">
        <v>29</v>
      </c>
      <c r="C242" s="147" t="s">
        <v>21</v>
      </c>
      <c r="D242" s="147" t="s">
        <v>22</v>
      </c>
      <c r="E242" s="147" t="s">
        <v>23</v>
      </c>
      <c r="F242" s="147" t="s">
        <v>24</v>
      </c>
      <c r="G242" s="147" t="s">
        <v>25</v>
      </c>
    </row>
    <row r="243" spans="1:7" s="60" customFormat="1" x14ac:dyDescent="0.2">
      <c r="A243" s="61"/>
      <c r="B243" s="48" t="s">
        <v>30</v>
      </c>
      <c r="C243" s="48" t="s">
        <v>21</v>
      </c>
      <c r="D243" s="120" t="s">
        <v>22</v>
      </c>
      <c r="E243" s="48" t="s">
        <v>23</v>
      </c>
      <c r="F243" s="48" t="s">
        <v>24</v>
      </c>
      <c r="G243" s="48" t="s">
        <v>25</v>
      </c>
    </row>
    <row r="244" spans="1:7" s="60" customFormat="1" x14ac:dyDescent="0.2">
      <c r="A244" s="61"/>
      <c r="B244" s="72"/>
      <c r="C244" s="49"/>
      <c r="D244" s="121"/>
      <c r="E244" s="73"/>
      <c r="F244" s="74"/>
      <c r="G244" s="66">
        <f>E244-(E244*F244)</f>
        <v>0</v>
      </c>
    </row>
    <row r="245" spans="1:7" s="60" customFormat="1" x14ac:dyDescent="0.2">
      <c r="A245" s="61"/>
      <c r="B245" s="69"/>
      <c r="C245" s="70"/>
      <c r="D245" s="70"/>
      <c r="E245" s="69"/>
      <c r="F245" s="69"/>
      <c r="G245" s="69"/>
    </row>
    <row r="246" spans="1:7" s="60" customFormat="1" ht="12.75" customHeight="1" x14ac:dyDescent="0.2">
      <c r="A246" s="36">
        <v>12</v>
      </c>
      <c r="B246" s="37" t="s">
        <v>18</v>
      </c>
      <c r="C246" s="138" t="str">
        <f>IFERROR(VLOOKUP($A246,'Lot 2 Pricing (IMS)'!$B$6:$C$520,2,FALSE),"")</f>
        <v>2021ipadmini</v>
      </c>
      <c r="D246" s="139"/>
      <c r="E246" s="142" t="s">
        <v>19</v>
      </c>
      <c r="F246" s="148"/>
      <c r="G246" s="59">
        <v>12</v>
      </c>
    </row>
    <row r="247" spans="1:7" s="60" customFormat="1" x14ac:dyDescent="0.2">
      <c r="A247" s="61"/>
      <c r="B247" s="38" t="s">
        <v>20</v>
      </c>
      <c r="C247" s="38" t="s">
        <v>21</v>
      </c>
      <c r="D247" s="38" t="s">
        <v>22</v>
      </c>
      <c r="E247" s="37" t="s">
        <v>23</v>
      </c>
      <c r="F247" s="37" t="s">
        <v>24</v>
      </c>
      <c r="G247" s="37" t="s">
        <v>25</v>
      </c>
    </row>
    <row r="248" spans="1:7" s="60" customFormat="1" ht="25.5" x14ac:dyDescent="0.2">
      <c r="A248" s="61"/>
      <c r="B248" s="62" t="s">
        <v>260</v>
      </c>
      <c r="C248" s="63" t="s">
        <v>261</v>
      </c>
      <c r="D248" s="71" t="s">
        <v>325</v>
      </c>
      <c r="E248" s="64">
        <v>898.15</v>
      </c>
      <c r="F248" s="65">
        <v>0.1</v>
      </c>
      <c r="G248" s="66">
        <f t="shared" ref="G248" si="19">E248-(E248*F248)</f>
        <v>808.33500000000004</v>
      </c>
    </row>
    <row r="249" spans="1:7" s="60" customFormat="1" x14ac:dyDescent="0.2">
      <c r="A249" s="61"/>
      <c r="B249" s="39"/>
      <c r="C249" s="144"/>
      <c r="D249" s="144"/>
      <c r="E249" s="145"/>
      <c r="F249" s="40" t="s">
        <v>26</v>
      </c>
      <c r="G249" s="66">
        <f>SUM(G248:G248)</f>
        <v>808.33500000000004</v>
      </c>
    </row>
    <row r="250" spans="1:7" s="60" customFormat="1" ht="13.5" thickBot="1" x14ac:dyDescent="0.25">
      <c r="A250" s="61"/>
      <c r="B250" s="41"/>
      <c r="C250" s="42"/>
      <c r="D250" s="42"/>
      <c r="E250" s="43" t="s">
        <v>27</v>
      </c>
      <c r="F250" s="67"/>
      <c r="G250" s="66">
        <f>G249*F250</f>
        <v>0</v>
      </c>
    </row>
    <row r="251" spans="1:7" s="60" customFormat="1" ht="13.5" thickBot="1" x14ac:dyDescent="0.25">
      <c r="A251" s="61"/>
      <c r="B251" s="44"/>
      <c r="C251" s="45"/>
      <c r="D251" s="45"/>
      <c r="E251" s="46"/>
      <c r="F251" s="47" t="s">
        <v>28</v>
      </c>
      <c r="G251" s="68">
        <f>SUM(G249:G250)</f>
        <v>808.33500000000004</v>
      </c>
    </row>
    <row r="252" spans="1:7" s="60" customFormat="1" x14ac:dyDescent="0.2">
      <c r="A252" s="61"/>
      <c r="B252" s="146" t="s">
        <v>29</v>
      </c>
      <c r="C252" s="147" t="s">
        <v>21</v>
      </c>
      <c r="D252" s="147" t="s">
        <v>22</v>
      </c>
      <c r="E252" s="147" t="s">
        <v>23</v>
      </c>
      <c r="F252" s="147" t="s">
        <v>24</v>
      </c>
      <c r="G252" s="147" t="s">
        <v>25</v>
      </c>
    </row>
    <row r="253" spans="1:7" s="60" customFormat="1" x14ac:dyDescent="0.2">
      <c r="A253" s="61"/>
      <c r="B253" s="48" t="s">
        <v>30</v>
      </c>
      <c r="C253" s="48" t="s">
        <v>21</v>
      </c>
      <c r="D253" s="120" t="s">
        <v>22</v>
      </c>
      <c r="E253" s="48" t="s">
        <v>23</v>
      </c>
      <c r="F253" s="48" t="s">
        <v>24</v>
      </c>
      <c r="G253" s="48" t="s">
        <v>25</v>
      </c>
    </row>
    <row r="254" spans="1:7" s="60" customFormat="1" ht="25.5" x14ac:dyDescent="0.2">
      <c r="A254" s="61"/>
      <c r="B254" s="62" t="s">
        <v>326</v>
      </c>
      <c r="C254" s="63" t="s">
        <v>327</v>
      </c>
      <c r="D254" s="71" t="s">
        <v>328</v>
      </c>
      <c r="E254" s="64">
        <v>78.578700000000012</v>
      </c>
      <c r="F254" s="65">
        <v>0.25</v>
      </c>
      <c r="G254" s="66">
        <f t="shared" ref="G254:G256" si="20">E254-(E254*F254)</f>
        <v>58.934025000000005</v>
      </c>
    </row>
    <row r="255" spans="1:7" s="60" customFormat="1" ht="25.5" x14ac:dyDescent="0.2">
      <c r="A255" s="61"/>
      <c r="B255" s="62" t="s">
        <v>329</v>
      </c>
      <c r="C255" s="63" t="s">
        <v>330</v>
      </c>
      <c r="D255" s="71" t="s">
        <v>331</v>
      </c>
      <c r="E255" s="64">
        <v>235.7567</v>
      </c>
      <c r="F255" s="65">
        <v>0.2</v>
      </c>
      <c r="G255" s="66">
        <f t="shared" si="20"/>
        <v>188.60535999999999</v>
      </c>
    </row>
    <row r="256" spans="1:7" s="60" customFormat="1" ht="25.5" x14ac:dyDescent="0.2">
      <c r="A256" s="61"/>
      <c r="B256" s="62" t="s">
        <v>361</v>
      </c>
      <c r="C256" s="63" t="s">
        <v>362</v>
      </c>
      <c r="D256" s="71">
        <v>676869</v>
      </c>
      <c r="E256" s="64">
        <v>78.578700000000012</v>
      </c>
      <c r="F256" s="65">
        <v>0.25</v>
      </c>
      <c r="G256" s="66">
        <f t="shared" si="20"/>
        <v>58.934025000000005</v>
      </c>
    </row>
    <row r="257" spans="1:7" s="60" customFormat="1" x14ac:dyDescent="0.2">
      <c r="A257" s="61"/>
      <c r="B257" s="69"/>
      <c r="C257" s="70"/>
      <c r="D257" s="70"/>
      <c r="E257" s="69"/>
      <c r="F257" s="69"/>
      <c r="G257" s="69"/>
    </row>
    <row r="258" spans="1:7" s="60" customFormat="1" ht="12.75" customHeight="1" x14ac:dyDescent="0.2">
      <c r="A258" s="36">
        <v>13</v>
      </c>
      <c r="B258" s="37" t="s">
        <v>18</v>
      </c>
      <c r="C258" s="138" t="str">
        <f>IFERROR(VLOOKUP($A258,'Lot 2 Pricing (IMS)'!$B$6:$C$520,2,FALSE),"")</f>
        <v>applecareplusminiwarranty</v>
      </c>
      <c r="D258" s="139"/>
      <c r="E258" s="142" t="s">
        <v>19</v>
      </c>
      <c r="F258" s="148"/>
      <c r="G258" s="59">
        <v>13</v>
      </c>
    </row>
    <row r="259" spans="1:7" s="60" customFormat="1" x14ac:dyDescent="0.2">
      <c r="A259" s="61"/>
      <c r="B259" s="38" t="s">
        <v>20</v>
      </c>
      <c r="C259" s="38" t="s">
        <v>21</v>
      </c>
      <c r="D259" s="38" t="s">
        <v>22</v>
      </c>
      <c r="E259" s="37" t="s">
        <v>23</v>
      </c>
      <c r="F259" s="37" t="s">
        <v>24</v>
      </c>
      <c r="G259" s="37" t="s">
        <v>25</v>
      </c>
    </row>
    <row r="260" spans="1:7" s="60" customFormat="1" ht="25.5" x14ac:dyDescent="0.2">
      <c r="A260" s="61"/>
      <c r="B260" s="62" t="s">
        <v>262</v>
      </c>
      <c r="C260" s="63" t="s">
        <v>263</v>
      </c>
      <c r="D260" s="71" t="s">
        <v>332</v>
      </c>
      <c r="E260" s="64">
        <v>224.53</v>
      </c>
      <c r="F260" s="65">
        <v>0</v>
      </c>
      <c r="G260" s="66">
        <f t="shared" ref="G260" si="21">E260-(E260*F260)</f>
        <v>224.53</v>
      </c>
    </row>
    <row r="261" spans="1:7" s="60" customFormat="1" x14ac:dyDescent="0.2">
      <c r="A261" s="61"/>
      <c r="B261" s="39"/>
      <c r="C261" s="144"/>
      <c r="D261" s="144"/>
      <c r="E261" s="145"/>
      <c r="F261" s="40" t="s">
        <v>26</v>
      </c>
      <c r="G261" s="66">
        <f>SUM(G260:G260)</f>
        <v>224.53</v>
      </c>
    </row>
    <row r="262" spans="1:7" s="60" customFormat="1" ht="13.5" thickBot="1" x14ac:dyDescent="0.25">
      <c r="A262" s="61"/>
      <c r="B262" s="41"/>
      <c r="C262" s="42"/>
      <c r="D262" s="42"/>
      <c r="E262" s="43" t="s">
        <v>27</v>
      </c>
      <c r="F262" s="67"/>
      <c r="G262" s="66">
        <f>G261*F262</f>
        <v>0</v>
      </c>
    </row>
    <row r="263" spans="1:7" s="60" customFormat="1" ht="13.5" thickBot="1" x14ac:dyDescent="0.25">
      <c r="A263" s="61"/>
      <c r="B263" s="44"/>
      <c r="C263" s="45"/>
      <c r="D263" s="45"/>
      <c r="E263" s="46"/>
      <c r="F263" s="47" t="s">
        <v>28</v>
      </c>
      <c r="G263" s="68">
        <f>SUM(G261:G262)</f>
        <v>224.53</v>
      </c>
    </row>
    <row r="264" spans="1:7" s="60" customFormat="1" x14ac:dyDescent="0.2">
      <c r="A264" s="61"/>
      <c r="B264" s="146" t="s">
        <v>29</v>
      </c>
      <c r="C264" s="147" t="s">
        <v>21</v>
      </c>
      <c r="D264" s="147" t="s">
        <v>22</v>
      </c>
      <c r="E264" s="147" t="s">
        <v>23</v>
      </c>
      <c r="F264" s="147" t="s">
        <v>24</v>
      </c>
      <c r="G264" s="147" t="s">
        <v>25</v>
      </c>
    </row>
    <row r="265" spans="1:7" s="60" customFormat="1" x14ac:dyDescent="0.2">
      <c r="A265" s="61"/>
      <c r="B265" s="48" t="s">
        <v>30</v>
      </c>
      <c r="C265" s="48" t="s">
        <v>21</v>
      </c>
      <c r="D265" s="120" t="s">
        <v>22</v>
      </c>
      <c r="E265" s="48" t="s">
        <v>23</v>
      </c>
      <c r="F265" s="48" t="s">
        <v>24</v>
      </c>
      <c r="G265" s="48" t="s">
        <v>25</v>
      </c>
    </row>
    <row r="266" spans="1:7" s="60" customFormat="1" x14ac:dyDescent="0.2">
      <c r="A266" s="61"/>
      <c r="B266" s="72"/>
      <c r="C266" s="49"/>
      <c r="D266" s="121"/>
      <c r="E266" s="73"/>
      <c r="F266" s="74"/>
      <c r="G266" s="66">
        <f>E266-(E266*F266)</f>
        <v>0</v>
      </c>
    </row>
    <row r="267" spans="1:7" s="60" customFormat="1" x14ac:dyDescent="0.2">
      <c r="A267" s="61"/>
      <c r="B267" s="69"/>
      <c r="C267" s="70"/>
      <c r="D267" s="70"/>
      <c r="E267" s="69"/>
      <c r="F267" s="69"/>
      <c r="G267" s="69"/>
    </row>
    <row r="268" spans="1:7" s="60" customFormat="1" ht="12.75" customHeight="1" x14ac:dyDescent="0.2">
      <c r="A268" s="36">
        <v>14</v>
      </c>
      <c r="B268" s="37" t="s">
        <v>18</v>
      </c>
      <c r="C268" s="138" t="str">
        <f>IFERROR(VLOOKUP($A268,'Lot 2 Pricing (IMS)'!$B$6:$C$520,2,FALSE),"")</f>
        <v>2021macbookpro16</v>
      </c>
      <c r="D268" s="139"/>
      <c r="E268" s="142" t="s">
        <v>19</v>
      </c>
      <c r="F268" s="143"/>
      <c r="G268" s="59">
        <v>14</v>
      </c>
    </row>
    <row r="269" spans="1:7" s="60" customFormat="1" x14ac:dyDescent="0.2">
      <c r="A269" s="61"/>
      <c r="B269" s="38" t="s">
        <v>20</v>
      </c>
      <c r="C269" s="38" t="s">
        <v>21</v>
      </c>
      <c r="D269" s="38" t="s">
        <v>22</v>
      </c>
      <c r="E269" s="37" t="s">
        <v>23</v>
      </c>
      <c r="F269" s="37" t="s">
        <v>24</v>
      </c>
      <c r="G269" s="37" t="s">
        <v>25</v>
      </c>
    </row>
    <row r="270" spans="1:7" s="60" customFormat="1" ht="25.5" x14ac:dyDescent="0.2">
      <c r="A270" s="61"/>
      <c r="B270" s="62" t="s">
        <v>264</v>
      </c>
      <c r="C270" s="63" t="s">
        <v>265</v>
      </c>
      <c r="D270" s="71" t="s">
        <v>333</v>
      </c>
      <c r="E270" s="64">
        <v>4266.25</v>
      </c>
      <c r="F270" s="65">
        <v>0.11</v>
      </c>
      <c r="G270" s="66">
        <f t="shared" ref="G270" si="22">E270-(E270*F270)</f>
        <v>3796.9625000000001</v>
      </c>
    </row>
    <row r="271" spans="1:7" s="60" customFormat="1" x14ac:dyDescent="0.2">
      <c r="A271" s="61"/>
      <c r="B271" s="62" t="s">
        <v>228</v>
      </c>
      <c r="C271" s="63" t="s">
        <v>314</v>
      </c>
      <c r="D271" s="71" t="s">
        <v>230</v>
      </c>
      <c r="E271" s="62"/>
      <c r="F271" s="65"/>
      <c r="G271" s="66">
        <f>E271-(E271*F271)</f>
        <v>0</v>
      </c>
    </row>
    <row r="272" spans="1:7" s="60" customFormat="1" x14ac:dyDescent="0.2">
      <c r="A272" s="61"/>
      <c r="B272" s="62" t="s">
        <v>225</v>
      </c>
      <c r="C272" s="63" t="s">
        <v>315</v>
      </c>
      <c r="D272" s="71" t="s">
        <v>227</v>
      </c>
      <c r="E272" s="62"/>
      <c r="F272" s="65"/>
      <c r="G272" s="66">
        <f>E272-(E272*F272)</f>
        <v>0</v>
      </c>
    </row>
    <row r="273" spans="1:7" s="60" customFormat="1" x14ac:dyDescent="0.2">
      <c r="A273" s="61"/>
      <c r="B273" s="62" t="s">
        <v>78</v>
      </c>
      <c r="C273" s="63" t="s">
        <v>79</v>
      </c>
      <c r="D273" s="71" t="s">
        <v>80</v>
      </c>
      <c r="E273" s="62"/>
      <c r="F273" s="65"/>
      <c r="G273" s="66">
        <f>E273-(E273*F273)</f>
        <v>0</v>
      </c>
    </row>
    <row r="274" spans="1:7" s="60" customFormat="1" x14ac:dyDescent="0.2">
      <c r="A274" s="61"/>
      <c r="B274" s="62" t="s">
        <v>75</v>
      </c>
      <c r="C274" s="63" t="s">
        <v>76</v>
      </c>
      <c r="D274" s="71" t="s">
        <v>77</v>
      </c>
      <c r="E274" s="62"/>
      <c r="F274" s="65"/>
      <c r="G274" s="66">
        <f>E274-(E274*F274)</f>
        <v>0</v>
      </c>
    </row>
    <row r="275" spans="1:7" s="60" customFormat="1" x14ac:dyDescent="0.2">
      <c r="A275" s="61"/>
      <c r="B275" s="39"/>
      <c r="C275" s="144"/>
      <c r="D275" s="144"/>
      <c r="E275" s="145"/>
      <c r="F275" s="40" t="s">
        <v>26</v>
      </c>
      <c r="G275" s="66">
        <f>SUM(G270:G274)</f>
        <v>3796.9625000000001</v>
      </c>
    </row>
    <row r="276" spans="1:7" s="60" customFormat="1" ht="13.5" thickBot="1" x14ac:dyDescent="0.25">
      <c r="A276" s="61"/>
      <c r="B276" s="41"/>
      <c r="C276" s="42"/>
      <c r="D276" s="42"/>
      <c r="E276" s="43" t="s">
        <v>27</v>
      </c>
      <c r="F276" s="67"/>
      <c r="G276" s="66">
        <f>G275*F276</f>
        <v>0</v>
      </c>
    </row>
    <row r="277" spans="1:7" s="60" customFormat="1" ht="13.5" thickBot="1" x14ac:dyDescent="0.25">
      <c r="A277" s="61"/>
      <c r="B277" s="44"/>
      <c r="C277" s="45"/>
      <c r="D277" s="45"/>
      <c r="E277" s="46"/>
      <c r="F277" s="47" t="s">
        <v>28</v>
      </c>
      <c r="G277" s="68">
        <f>SUM(G275:G276)</f>
        <v>3796.9625000000001</v>
      </c>
    </row>
    <row r="278" spans="1:7" s="60" customFormat="1" x14ac:dyDescent="0.2">
      <c r="A278" s="61"/>
      <c r="B278" s="146" t="s">
        <v>29</v>
      </c>
      <c r="C278" s="147" t="s">
        <v>21</v>
      </c>
      <c r="D278" s="147" t="s">
        <v>22</v>
      </c>
      <c r="E278" s="147" t="s">
        <v>23</v>
      </c>
      <c r="F278" s="147" t="s">
        <v>24</v>
      </c>
      <c r="G278" s="147" t="s">
        <v>25</v>
      </c>
    </row>
    <row r="279" spans="1:7" s="60" customFormat="1" x14ac:dyDescent="0.2">
      <c r="A279" s="61"/>
      <c r="B279" s="48" t="s">
        <v>30</v>
      </c>
      <c r="C279" s="48" t="s">
        <v>21</v>
      </c>
      <c r="D279" s="120" t="s">
        <v>22</v>
      </c>
      <c r="E279" s="48" t="s">
        <v>23</v>
      </c>
      <c r="F279" s="48" t="s">
        <v>24</v>
      </c>
      <c r="G279" s="48" t="s">
        <v>25</v>
      </c>
    </row>
    <row r="280" spans="1:7" s="60" customFormat="1" x14ac:dyDescent="0.2">
      <c r="A280" s="61"/>
      <c r="B280" s="62" t="s">
        <v>334</v>
      </c>
      <c r="C280" s="63" t="s">
        <v>335</v>
      </c>
      <c r="D280" s="71" t="s">
        <v>336</v>
      </c>
      <c r="E280" s="64">
        <v>673.61</v>
      </c>
      <c r="F280" s="65">
        <v>0.2</v>
      </c>
      <c r="G280" s="66">
        <f t="shared" ref="G280" si="23">E280-(E280*F280)</f>
        <v>538.88800000000003</v>
      </c>
    </row>
    <row r="281" spans="1:7" s="60" customFormat="1" x14ac:dyDescent="0.2">
      <c r="A281" s="61"/>
      <c r="B281" s="69"/>
      <c r="C281" s="70"/>
      <c r="D281" s="70"/>
      <c r="E281" s="69"/>
      <c r="F281" s="69"/>
      <c r="G281" s="69"/>
    </row>
    <row r="282" spans="1:7" s="60" customFormat="1" ht="12.75" customHeight="1" x14ac:dyDescent="0.2">
      <c r="A282" s="36">
        <v>15</v>
      </c>
      <c r="B282" s="37" t="s">
        <v>18</v>
      </c>
      <c r="C282" s="138" t="str">
        <f>IFERROR(VLOOKUP($A282,'Lot 2 Pricing (IMS)'!$B$6:$C$520,2,FALSE),"")</f>
        <v>applecareplusm16warranty</v>
      </c>
      <c r="D282" s="139"/>
      <c r="E282" s="142" t="s">
        <v>19</v>
      </c>
      <c r="F282" s="148"/>
      <c r="G282" s="59">
        <v>15</v>
      </c>
    </row>
    <row r="283" spans="1:7" s="60" customFormat="1" x14ac:dyDescent="0.2">
      <c r="A283" s="61"/>
      <c r="B283" s="38" t="s">
        <v>20</v>
      </c>
      <c r="C283" s="38" t="s">
        <v>21</v>
      </c>
      <c r="D283" s="38" t="s">
        <v>22</v>
      </c>
      <c r="E283" s="37" t="s">
        <v>23</v>
      </c>
      <c r="F283" s="37" t="s">
        <v>24</v>
      </c>
      <c r="G283" s="37" t="s">
        <v>25</v>
      </c>
    </row>
    <row r="284" spans="1:7" s="60" customFormat="1" ht="25.5" x14ac:dyDescent="0.2">
      <c r="A284" s="61"/>
      <c r="B284" s="62" t="s">
        <v>266</v>
      </c>
      <c r="C284" s="63" t="s">
        <v>267</v>
      </c>
      <c r="D284" s="71" t="s">
        <v>337</v>
      </c>
      <c r="E284" s="64">
        <v>505.2</v>
      </c>
      <c r="F284" s="65">
        <v>0</v>
      </c>
      <c r="G284" s="66">
        <f t="shared" ref="G284" si="24">E284-(E284*F284)</f>
        <v>505.2</v>
      </c>
    </row>
    <row r="285" spans="1:7" s="60" customFormat="1" x14ac:dyDescent="0.2">
      <c r="A285" s="61"/>
      <c r="B285" s="39"/>
      <c r="C285" s="144"/>
      <c r="D285" s="144"/>
      <c r="E285" s="145"/>
      <c r="F285" s="40" t="s">
        <v>26</v>
      </c>
      <c r="G285" s="66">
        <f>SUM(G284:G284)</f>
        <v>505.2</v>
      </c>
    </row>
    <row r="286" spans="1:7" s="60" customFormat="1" ht="13.5" thickBot="1" x14ac:dyDescent="0.25">
      <c r="A286" s="61"/>
      <c r="B286" s="41"/>
      <c r="C286" s="42"/>
      <c r="D286" s="42"/>
      <c r="E286" s="43" t="s">
        <v>27</v>
      </c>
      <c r="F286" s="67"/>
      <c r="G286" s="66">
        <f>G285*F286</f>
        <v>0</v>
      </c>
    </row>
    <row r="287" spans="1:7" s="60" customFormat="1" ht="13.5" thickBot="1" x14ac:dyDescent="0.25">
      <c r="A287" s="61"/>
      <c r="B287" s="44"/>
      <c r="C287" s="45"/>
      <c r="D287" s="45"/>
      <c r="E287" s="46"/>
      <c r="F287" s="47" t="s">
        <v>28</v>
      </c>
      <c r="G287" s="68">
        <f>SUM(G285:G286)</f>
        <v>505.2</v>
      </c>
    </row>
    <row r="288" spans="1:7" s="60" customFormat="1" x14ac:dyDescent="0.2">
      <c r="A288" s="61"/>
      <c r="B288" s="146" t="s">
        <v>29</v>
      </c>
      <c r="C288" s="147" t="s">
        <v>21</v>
      </c>
      <c r="D288" s="147" t="s">
        <v>22</v>
      </c>
      <c r="E288" s="147" t="s">
        <v>23</v>
      </c>
      <c r="F288" s="147" t="s">
        <v>24</v>
      </c>
      <c r="G288" s="147" t="s">
        <v>25</v>
      </c>
    </row>
    <row r="289" spans="1:7" s="60" customFormat="1" x14ac:dyDescent="0.2">
      <c r="A289" s="61"/>
      <c r="B289" s="48" t="s">
        <v>30</v>
      </c>
      <c r="C289" s="48" t="s">
        <v>21</v>
      </c>
      <c r="D289" s="120" t="s">
        <v>22</v>
      </c>
      <c r="E289" s="48" t="s">
        <v>23</v>
      </c>
      <c r="F289" s="48" t="s">
        <v>24</v>
      </c>
      <c r="G289" s="48" t="s">
        <v>25</v>
      </c>
    </row>
    <row r="290" spans="1:7" s="60" customFormat="1" x14ac:dyDescent="0.2">
      <c r="A290" s="61"/>
      <c r="B290" s="72"/>
      <c r="C290" s="49"/>
      <c r="D290" s="121"/>
      <c r="E290" s="73"/>
      <c r="F290" s="74"/>
      <c r="G290" s="66">
        <f>E290-(E290*F290)</f>
        <v>0</v>
      </c>
    </row>
    <row r="291" spans="1:7" s="60" customFormat="1" x14ac:dyDescent="0.2">
      <c r="A291" s="61"/>
      <c r="B291" s="69"/>
      <c r="C291" s="70"/>
      <c r="D291" s="70"/>
      <c r="E291" s="69"/>
      <c r="F291" s="69"/>
      <c r="G291" s="69"/>
    </row>
    <row r="292" spans="1:7" s="60" customFormat="1" ht="12.75" customHeight="1" x14ac:dyDescent="0.2">
      <c r="A292" s="36">
        <v>16</v>
      </c>
      <c r="B292" s="37" t="s">
        <v>18</v>
      </c>
      <c r="C292" s="138" t="str">
        <f>IFERROR(VLOOKUP($A292,'Lot 2 Pricing (IMS)'!$B$6:$C$520,2,FALSE),"")</f>
        <v>2021macbookpro14</v>
      </c>
      <c r="D292" s="139"/>
      <c r="E292" s="142" t="s">
        <v>19</v>
      </c>
      <c r="F292" s="143"/>
      <c r="G292" s="59">
        <v>16</v>
      </c>
    </row>
    <row r="293" spans="1:7" s="60" customFormat="1" x14ac:dyDescent="0.2">
      <c r="A293" s="61"/>
      <c r="B293" s="38" t="s">
        <v>20</v>
      </c>
      <c r="C293" s="38" t="s">
        <v>21</v>
      </c>
      <c r="D293" s="38" t="s">
        <v>22</v>
      </c>
      <c r="E293" s="37" t="s">
        <v>23</v>
      </c>
      <c r="F293" s="37" t="s">
        <v>24</v>
      </c>
      <c r="G293" s="37" t="s">
        <v>25</v>
      </c>
    </row>
    <row r="294" spans="1:7" s="60" customFormat="1" ht="25.5" x14ac:dyDescent="0.2">
      <c r="A294" s="61"/>
      <c r="B294" s="62" t="s">
        <v>268</v>
      </c>
      <c r="C294" s="63" t="s">
        <v>269</v>
      </c>
      <c r="D294" s="71" t="s">
        <v>338</v>
      </c>
      <c r="E294" s="64">
        <v>3929.44</v>
      </c>
      <c r="F294" s="65">
        <v>0.15</v>
      </c>
      <c r="G294" s="66">
        <f t="shared" ref="G294" si="25">E294-(E294*F294)</f>
        <v>3340.0240000000003</v>
      </c>
    </row>
    <row r="295" spans="1:7" s="60" customFormat="1" x14ac:dyDescent="0.2">
      <c r="A295" s="61"/>
      <c r="B295" s="62" t="s">
        <v>228</v>
      </c>
      <c r="C295" s="63" t="s">
        <v>314</v>
      </c>
      <c r="D295" s="71" t="s">
        <v>230</v>
      </c>
      <c r="E295" s="62"/>
      <c r="F295" s="65"/>
      <c r="G295" s="66">
        <f>E295-(E295*F295)</f>
        <v>0</v>
      </c>
    </row>
    <row r="296" spans="1:7" s="60" customFormat="1" x14ac:dyDescent="0.2">
      <c r="A296" s="61"/>
      <c r="B296" s="62" t="s">
        <v>225</v>
      </c>
      <c r="C296" s="63" t="s">
        <v>315</v>
      </c>
      <c r="D296" s="71" t="s">
        <v>227</v>
      </c>
      <c r="E296" s="62"/>
      <c r="F296" s="65"/>
      <c r="G296" s="66">
        <f>E296-(E296*F296)</f>
        <v>0</v>
      </c>
    </row>
    <row r="297" spans="1:7" s="60" customFormat="1" x14ac:dyDescent="0.2">
      <c r="A297" s="61"/>
      <c r="B297" s="62" t="s">
        <v>78</v>
      </c>
      <c r="C297" s="63" t="s">
        <v>79</v>
      </c>
      <c r="D297" s="71" t="s">
        <v>80</v>
      </c>
      <c r="E297" s="62"/>
      <c r="F297" s="65"/>
      <c r="G297" s="66">
        <f>E297-(E297*F297)</f>
        <v>0</v>
      </c>
    </row>
    <row r="298" spans="1:7" s="60" customFormat="1" x14ac:dyDescent="0.2">
      <c r="A298" s="61"/>
      <c r="B298" s="62" t="s">
        <v>75</v>
      </c>
      <c r="C298" s="63" t="s">
        <v>76</v>
      </c>
      <c r="D298" s="71" t="s">
        <v>77</v>
      </c>
      <c r="E298" s="62"/>
      <c r="F298" s="65"/>
      <c r="G298" s="66">
        <f>E298-(E298*F298)</f>
        <v>0</v>
      </c>
    </row>
    <row r="299" spans="1:7" s="60" customFormat="1" x14ac:dyDescent="0.2">
      <c r="A299" s="61"/>
      <c r="B299" s="39"/>
      <c r="C299" s="144"/>
      <c r="D299" s="144"/>
      <c r="E299" s="145"/>
      <c r="F299" s="40" t="s">
        <v>26</v>
      </c>
      <c r="G299" s="66">
        <f>SUM(G294:G298)</f>
        <v>3340.0240000000003</v>
      </c>
    </row>
    <row r="300" spans="1:7" s="60" customFormat="1" ht="13.5" thickBot="1" x14ac:dyDescent="0.25">
      <c r="A300" s="61"/>
      <c r="B300" s="41"/>
      <c r="C300" s="42"/>
      <c r="D300" s="42"/>
      <c r="E300" s="43" t="s">
        <v>27</v>
      </c>
      <c r="F300" s="67"/>
      <c r="G300" s="66">
        <f>G299*F300</f>
        <v>0</v>
      </c>
    </row>
    <row r="301" spans="1:7" s="60" customFormat="1" ht="13.5" thickBot="1" x14ac:dyDescent="0.25">
      <c r="A301" s="61"/>
      <c r="B301" s="44"/>
      <c r="C301" s="45"/>
      <c r="D301" s="45"/>
      <c r="E301" s="46"/>
      <c r="F301" s="47" t="s">
        <v>28</v>
      </c>
      <c r="G301" s="68">
        <f>SUM(G299:G300)</f>
        <v>3340.0240000000003</v>
      </c>
    </row>
    <row r="302" spans="1:7" s="60" customFormat="1" x14ac:dyDescent="0.2">
      <c r="A302" s="61"/>
      <c r="B302" s="146" t="s">
        <v>29</v>
      </c>
      <c r="C302" s="147" t="s">
        <v>21</v>
      </c>
      <c r="D302" s="147" t="s">
        <v>22</v>
      </c>
      <c r="E302" s="147" t="s">
        <v>23</v>
      </c>
      <c r="F302" s="147" t="s">
        <v>24</v>
      </c>
      <c r="G302" s="147" t="s">
        <v>25</v>
      </c>
    </row>
    <row r="303" spans="1:7" s="60" customFormat="1" x14ac:dyDescent="0.2">
      <c r="A303" s="61"/>
      <c r="B303" s="48" t="s">
        <v>30</v>
      </c>
      <c r="C303" s="48" t="s">
        <v>21</v>
      </c>
      <c r="D303" s="120" t="s">
        <v>22</v>
      </c>
      <c r="E303" s="48" t="s">
        <v>23</v>
      </c>
      <c r="F303" s="48" t="s">
        <v>24</v>
      </c>
      <c r="G303" s="48" t="s">
        <v>25</v>
      </c>
    </row>
    <row r="304" spans="1:7" s="60" customFormat="1" x14ac:dyDescent="0.2">
      <c r="A304" s="61"/>
      <c r="B304" s="62" t="s">
        <v>339</v>
      </c>
      <c r="C304" s="63" t="s">
        <v>335</v>
      </c>
      <c r="D304" s="71" t="s">
        <v>340</v>
      </c>
      <c r="E304" s="64">
        <v>898.15</v>
      </c>
      <c r="F304" s="65">
        <v>0.25</v>
      </c>
      <c r="G304" s="66">
        <f t="shared" ref="G304" si="26">E304-(E304*F304)</f>
        <v>673.61249999999995</v>
      </c>
    </row>
    <row r="305" spans="1:7" s="60" customFormat="1" x14ac:dyDescent="0.2">
      <c r="A305" s="61"/>
      <c r="B305" s="69"/>
      <c r="C305" s="70"/>
      <c r="D305" s="70"/>
      <c r="E305" s="69"/>
      <c r="F305" s="69"/>
      <c r="G305" s="69"/>
    </row>
    <row r="306" spans="1:7" s="60" customFormat="1" ht="12.75" customHeight="1" x14ac:dyDescent="0.2">
      <c r="A306" s="36">
        <v>17</v>
      </c>
      <c r="B306" s="37" t="s">
        <v>18</v>
      </c>
      <c r="C306" s="138" t="str">
        <f>IFERROR(VLOOKUP($A306,'Lot 2 Pricing (IMS)'!$B$6:$C$520,2,FALSE),"")</f>
        <v>applecareplusm14warranty</v>
      </c>
      <c r="D306" s="139"/>
      <c r="E306" s="142" t="s">
        <v>19</v>
      </c>
      <c r="F306" s="148"/>
      <c r="G306" s="59">
        <v>17</v>
      </c>
    </row>
    <row r="307" spans="1:7" s="60" customFormat="1" x14ac:dyDescent="0.2">
      <c r="A307" s="61"/>
      <c r="B307" s="38" t="s">
        <v>20</v>
      </c>
      <c r="C307" s="38" t="s">
        <v>21</v>
      </c>
      <c r="D307" s="38" t="s">
        <v>22</v>
      </c>
      <c r="E307" s="37" t="s">
        <v>23</v>
      </c>
      <c r="F307" s="37" t="s">
        <v>24</v>
      </c>
      <c r="G307" s="37" t="s">
        <v>25</v>
      </c>
    </row>
    <row r="308" spans="1:7" s="60" customFormat="1" ht="25.5" x14ac:dyDescent="0.2">
      <c r="A308" s="61"/>
      <c r="B308" s="62" t="s">
        <v>270</v>
      </c>
      <c r="C308" s="63" t="s">
        <v>271</v>
      </c>
      <c r="D308" s="71" t="s">
        <v>341</v>
      </c>
      <c r="E308" s="64">
        <v>449.07</v>
      </c>
      <c r="F308" s="65">
        <v>0</v>
      </c>
      <c r="G308" s="66">
        <f t="shared" ref="G308" si="27">E308-(E308*F308)</f>
        <v>449.07</v>
      </c>
    </row>
    <row r="309" spans="1:7" s="60" customFormat="1" x14ac:dyDescent="0.2">
      <c r="A309" s="61"/>
      <c r="B309" s="39"/>
      <c r="C309" s="144"/>
      <c r="D309" s="144"/>
      <c r="E309" s="145"/>
      <c r="F309" s="40" t="s">
        <v>26</v>
      </c>
      <c r="G309" s="66">
        <f>SUM(G308:G308)</f>
        <v>449.07</v>
      </c>
    </row>
    <row r="310" spans="1:7" s="60" customFormat="1" ht="13.5" thickBot="1" x14ac:dyDescent="0.25">
      <c r="A310" s="61"/>
      <c r="B310" s="41"/>
      <c r="C310" s="42"/>
      <c r="D310" s="42"/>
      <c r="E310" s="43" t="s">
        <v>27</v>
      </c>
      <c r="F310" s="67"/>
      <c r="G310" s="66">
        <f>G309*F310</f>
        <v>0</v>
      </c>
    </row>
    <row r="311" spans="1:7" s="60" customFormat="1" ht="13.5" thickBot="1" x14ac:dyDescent="0.25">
      <c r="A311" s="61"/>
      <c r="B311" s="44"/>
      <c r="C311" s="45"/>
      <c r="D311" s="45"/>
      <c r="E311" s="46"/>
      <c r="F311" s="47" t="s">
        <v>28</v>
      </c>
      <c r="G311" s="68">
        <f>SUM(G309:G310)</f>
        <v>449.07</v>
      </c>
    </row>
    <row r="312" spans="1:7" s="60" customFormat="1" x14ac:dyDescent="0.2">
      <c r="A312" s="61"/>
      <c r="B312" s="146" t="s">
        <v>29</v>
      </c>
      <c r="C312" s="147" t="s">
        <v>21</v>
      </c>
      <c r="D312" s="147" t="s">
        <v>22</v>
      </c>
      <c r="E312" s="147" t="s">
        <v>23</v>
      </c>
      <c r="F312" s="147" t="s">
        <v>24</v>
      </c>
      <c r="G312" s="147" t="s">
        <v>25</v>
      </c>
    </row>
    <row r="313" spans="1:7" s="60" customFormat="1" x14ac:dyDescent="0.2">
      <c r="A313" s="61"/>
      <c r="B313" s="48" t="s">
        <v>30</v>
      </c>
      <c r="C313" s="48" t="s">
        <v>21</v>
      </c>
      <c r="D313" s="120" t="s">
        <v>22</v>
      </c>
      <c r="E313" s="48" t="s">
        <v>23</v>
      </c>
      <c r="F313" s="48" t="s">
        <v>24</v>
      </c>
      <c r="G313" s="48" t="s">
        <v>25</v>
      </c>
    </row>
    <row r="314" spans="1:7" s="60" customFormat="1" x14ac:dyDescent="0.2">
      <c r="A314" s="61"/>
      <c r="B314" s="72"/>
      <c r="C314" s="49"/>
      <c r="D314" s="121"/>
      <c r="E314" s="73"/>
      <c r="F314" s="74"/>
      <c r="G314" s="66">
        <f>E314-(E314*F314)</f>
        <v>0</v>
      </c>
    </row>
    <row r="315" spans="1:7" s="60" customFormat="1" x14ac:dyDescent="0.2">
      <c r="A315" s="61"/>
      <c r="B315" s="69"/>
      <c r="C315" s="70"/>
      <c r="D315" s="70"/>
      <c r="E315" s="69"/>
      <c r="F315" s="69"/>
      <c r="G315" s="69"/>
    </row>
    <row r="316" spans="1:7" s="60" customFormat="1" ht="12.75" customHeight="1" x14ac:dyDescent="0.2">
      <c r="A316" s="36">
        <v>18</v>
      </c>
      <c r="B316" s="37" t="s">
        <v>18</v>
      </c>
      <c r="C316" s="138" t="str">
        <f>IFERROR(VLOOKUP($A316,'Lot 2 Pricing (IMS)'!$B$6:$C$520,2,FALSE),"")</f>
        <v>2021ipadpro129</v>
      </c>
      <c r="D316" s="139"/>
      <c r="E316" s="142" t="s">
        <v>19</v>
      </c>
      <c r="F316" s="143"/>
      <c r="G316" s="59">
        <v>18</v>
      </c>
    </row>
    <row r="317" spans="1:7" s="60" customFormat="1" x14ac:dyDescent="0.2">
      <c r="A317" s="61"/>
      <c r="B317" s="38" t="s">
        <v>20</v>
      </c>
      <c r="C317" s="38" t="s">
        <v>21</v>
      </c>
      <c r="D317" s="38" t="s">
        <v>22</v>
      </c>
      <c r="E317" s="37" t="s">
        <v>23</v>
      </c>
      <c r="F317" s="37" t="s">
        <v>24</v>
      </c>
      <c r="G317" s="37" t="s">
        <v>25</v>
      </c>
    </row>
    <row r="318" spans="1:7" s="60" customFormat="1" ht="25.5" x14ac:dyDescent="0.2">
      <c r="A318" s="61"/>
      <c r="B318" s="62" t="s">
        <v>272</v>
      </c>
      <c r="C318" s="63" t="s">
        <v>273</v>
      </c>
      <c r="D318" s="71">
        <v>129</v>
      </c>
      <c r="E318" s="64">
        <v>2582.1999999999998</v>
      </c>
      <c r="F318" s="65">
        <v>0.28000000000000003</v>
      </c>
      <c r="G318" s="66">
        <f t="shared" ref="G318" si="28">E318-(E318*F318)</f>
        <v>1859.1839999999997</v>
      </c>
    </row>
    <row r="319" spans="1:7" s="60" customFormat="1" ht="25.5" x14ac:dyDescent="0.2">
      <c r="A319" s="61"/>
      <c r="B319" s="62" t="s">
        <v>342</v>
      </c>
      <c r="C319" s="63" t="s">
        <v>343</v>
      </c>
      <c r="D319" s="71" t="s">
        <v>344</v>
      </c>
      <c r="E319" s="62"/>
      <c r="F319" s="65"/>
      <c r="G319" s="66">
        <f>E319-(E319*F319)</f>
        <v>0</v>
      </c>
    </row>
    <row r="320" spans="1:7" s="60" customFormat="1" x14ac:dyDescent="0.2">
      <c r="A320" s="61"/>
      <c r="B320" s="39"/>
      <c r="C320" s="144"/>
      <c r="D320" s="144"/>
      <c r="E320" s="145"/>
      <c r="F320" s="40" t="s">
        <v>26</v>
      </c>
      <c r="G320" s="66">
        <f>SUM(G318:G319)</f>
        <v>1859.1839999999997</v>
      </c>
    </row>
    <row r="321" spans="1:7" s="60" customFormat="1" ht="13.5" thickBot="1" x14ac:dyDescent="0.25">
      <c r="A321" s="61"/>
      <c r="B321" s="41"/>
      <c r="C321" s="42"/>
      <c r="D321" s="42"/>
      <c r="E321" s="43" t="s">
        <v>27</v>
      </c>
      <c r="F321" s="67"/>
      <c r="G321" s="66">
        <f>G320*F321</f>
        <v>0</v>
      </c>
    </row>
    <row r="322" spans="1:7" s="60" customFormat="1" ht="13.5" thickBot="1" x14ac:dyDescent="0.25">
      <c r="A322" s="61"/>
      <c r="B322" s="44"/>
      <c r="C322" s="45"/>
      <c r="D322" s="45"/>
      <c r="E322" s="46"/>
      <c r="F322" s="47" t="s">
        <v>28</v>
      </c>
      <c r="G322" s="68">
        <f>SUM(G320:G321)</f>
        <v>1859.1839999999997</v>
      </c>
    </row>
    <row r="323" spans="1:7" s="60" customFormat="1" x14ac:dyDescent="0.2">
      <c r="A323" s="61"/>
      <c r="B323" s="146" t="s">
        <v>29</v>
      </c>
      <c r="C323" s="147" t="s">
        <v>21</v>
      </c>
      <c r="D323" s="147" t="s">
        <v>22</v>
      </c>
      <c r="E323" s="147" t="s">
        <v>23</v>
      </c>
      <c r="F323" s="147" t="s">
        <v>24</v>
      </c>
      <c r="G323" s="147" t="s">
        <v>25</v>
      </c>
    </row>
    <row r="324" spans="1:7" s="60" customFormat="1" x14ac:dyDescent="0.2">
      <c r="A324" s="61"/>
      <c r="B324" s="48" t="s">
        <v>30</v>
      </c>
      <c r="C324" s="48" t="s">
        <v>21</v>
      </c>
      <c r="D324" s="120" t="s">
        <v>22</v>
      </c>
      <c r="E324" s="48" t="s">
        <v>23</v>
      </c>
      <c r="F324" s="48" t="s">
        <v>24</v>
      </c>
      <c r="G324" s="48" t="s">
        <v>25</v>
      </c>
    </row>
    <row r="325" spans="1:7" s="60" customFormat="1" x14ac:dyDescent="0.2">
      <c r="A325" s="61"/>
      <c r="B325" s="62" t="s">
        <v>345</v>
      </c>
      <c r="C325" s="63" t="s">
        <v>346</v>
      </c>
      <c r="D325" s="71" t="s">
        <v>347</v>
      </c>
      <c r="E325" s="64">
        <v>533.77690000000007</v>
      </c>
      <c r="F325" s="65">
        <v>0</v>
      </c>
      <c r="G325" s="66">
        <f t="shared" ref="G325:G327" si="29">E325-(E325*F325)</f>
        <v>533.77690000000007</v>
      </c>
    </row>
    <row r="326" spans="1:7" s="60" customFormat="1" x14ac:dyDescent="0.2">
      <c r="A326" s="61"/>
      <c r="B326" s="62" t="s">
        <v>348</v>
      </c>
      <c r="C326" s="63" t="s">
        <v>349</v>
      </c>
      <c r="D326" s="71" t="s">
        <v>350</v>
      </c>
      <c r="E326" s="64">
        <v>1122.6896999999999</v>
      </c>
      <c r="F326" s="65">
        <v>0</v>
      </c>
      <c r="G326" s="66">
        <f t="shared" si="29"/>
        <v>1122.6896999999999</v>
      </c>
    </row>
    <row r="327" spans="1:7" s="60" customFormat="1" ht="25.5" x14ac:dyDescent="0.2">
      <c r="A327" s="61"/>
      <c r="B327" s="62" t="s">
        <v>342</v>
      </c>
      <c r="C327" s="63" t="s">
        <v>343</v>
      </c>
      <c r="D327" s="71" t="s">
        <v>344</v>
      </c>
      <c r="E327" s="64">
        <v>180.1985</v>
      </c>
      <c r="F327" s="65">
        <v>0</v>
      </c>
      <c r="G327" s="66">
        <f t="shared" si="29"/>
        <v>180.1985</v>
      </c>
    </row>
    <row r="328" spans="1:7" s="60" customFormat="1" x14ac:dyDescent="0.2">
      <c r="A328" s="61"/>
      <c r="B328" s="69"/>
      <c r="C328" s="70"/>
      <c r="D328" s="70"/>
      <c r="E328" s="69"/>
      <c r="F328" s="69"/>
      <c r="G328" s="69"/>
    </row>
    <row r="329" spans="1:7" s="60" customFormat="1" ht="12.75" customHeight="1" x14ac:dyDescent="0.2">
      <c r="A329" s="36">
        <v>19</v>
      </c>
      <c r="B329" s="37" t="s">
        <v>18</v>
      </c>
      <c r="C329" s="138" t="str">
        <f>IFERROR(VLOOKUP($A329,'Lot 2 Pricing (IMS)'!$B$6:$C$520,2,FALSE),"")</f>
        <v>applecareplusipadpwarranty</v>
      </c>
      <c r="D329" s="139"/>
      <c r="E329" s="142" t="s">
        <v>19</v>
      </c>
      <c r="F329" s="148"/>
      <c r="G329" s="59">
        <v>19</v>
      </c>
    </row>
    <row r="330" spans="1:7" s="60" customFormat="1" x14ac:dyDescent="0.2">
      <c r="A330" s="61"/>
      <c r="B330" s="38" t="s">
        <v>20</v>
      </c>
      <c r="C330" s="38" t="s">
        <v>21</v>
      </c>
      <c r="D330" s="38" t="s">
        <v>22</v>
      </c>
      <c r="E330" s="37" t="s">
        <v>23</v>
      </c>
      <c r="F330" s="37" t="s">
        <v>24</v>
      </c>
      <c r="G330" s="37" t="s">
        <v>25</v>
      </c>
    </row>
    <row r="331" spans="1:7" s="60" customFormat="1" ht="25.5" x14ac:dyDescent="0.2">
      <c r="A331" s="61"/>
      <c r="B331" s="62" t="s">
        <v>351</v>
      </c>
      <c r="C331" s="63" t="s">
        <v>275</v>
      </c>
      <c r="D331" s="71" t="s">
        <v>352</v>
      </c>
      <c r="E331" s="64">
        <v>258.20999999999998</v>
      </c>
      <c r="F331" s="65">
        <v>0</v>
      </c>
      <c r="G331" s="66">
        <f t="shared" ref="G331" si="30">E331-(E331*F331)</f>
        <v>258.20999999999998</v>
      </c>
    </row>
    <row r="332" spans="1:7" s="60" customFormat="1" x14ac:dyDescent="0.2">
      <c r="A332" s="61"/>
      <c r="B332" s="39"/>
      <c r="C332" s="144"/>
      <c r="D332" s="144"/>
      <c r="E332" s="145"/>
      <c r="F332" s="40" t="s">
        <v>26</v>
      </c>
      <c r="G332" s="66">
        <f>SUM(G331:G331)</f>
        <v>258.20999999999998</v>
      </c>
    </row>
    <row r="333" spans="1:7" s="60" customFormat="1" ht="13.5" thickBot="1" x14ac:dyDescent="0.25">
      <c r="A333" s="61"/>
      <c r="B333" s="41"/>
      <c r="C333" s="42"/>
      <c r="D333" s="42"/>
      <c r="E333" s="43" t="s">
        <v>27</v>
      </c>
      <c r="F333" s="67"/>
      <c r="G333" s="66">
        <f>G332*F333</f>
        <v>0</v>
      </c>
    </row>
    <row r="334" spans="1:7" s="60" customFormat="1" ht="13.5" thickBot="1" x14ac:dyDescent="0.25">
      <c r="A334" s="61"/>
      <c r="B334" s="44"/>
      <c r="C334" s="45"/>
      <c r="D334" s="45"/>
      <c r="E334" s="46"/>
      <c r="F334" s="47" t="s">
        <v>28</v>
      </c>
      <c r="G334" s="68">
        <f>SUM(G332:G333)</f>
        <v>258.20999999999998</v>
      </c>
    </row>
    <row r="335" spans="1:7" s="60" customFormat="1" x14ac:dyDescent="0.2">
      <c r="A335" s="61"/>
      <c r="B335" s="146" t="s">
        <v>29</v>
      </c>
      <c r="C335" s="147" t="s">
        <v>21</v>
      </c>
      <c r="D335" s="147" t="s">
        <v>22</v>
      </c>
      <c r="E335" s="147" t="s">
        <v>23</v>
      </c>
      <c r="F335" s="147" t="s">
        <v>24</v>
      </c>
      <c r="G335" s="147" t="s">
        <v>25</v>
      </c>
    </row>
    <row r="336" spans="1:7" s="60" customFormat="1" x14ac:dyDescent="0.2">
      <c r="A336" s="61"/>
      <c r="B336" s="48" t="s">
        <v>30</v>
      </c>
      <c r="C336" s="48" t="s">
        <v>21</v>
      </c>
      <c r="D336" s="120" t="s">
        <v>22</v>
      </c>
      <c r="E336" s="48" t="s">
        <v>23</v>
      </c>
      <c r="F336" s="48" t="s">
        <v>24</v>
      </c>
      <c r="G336" s="48" t="s">
        <v>25</v>
      </c>
    </row>
    <row r="337" spans="1:7" s="60" customFormat="1" x14ac:dyDescent="0.2">
      <c r="A337" s="61"/>
      <c r="B337" s="72"/>
      <c r="C337" s="49"/>
      <c r="D337" s="121"/>
      <c r="E337" s="73"/>
      <c r="F337" s="74"/>
      <c r="G337" s="66">
        <f>E337-(E337*F337)</f>
        <v>0</v>
      </c>
    </row>
    <row r="338" spans="1:7" s="60" customFormat="1" x14ac:dyDescent="0.2">
      <c r="A338" s="61"/>
      <c r="B338" s="69"/>
      <c r="C338" s="70"/>
      <c r="D338" s="70"/>
      <c r="E338" s="69"/>
      <c r="F338" s="69"/>
      <c r="G338" s="69"/>
    </row>
    <row r="339" spans="1:7" s="60" customFormat="1" ht="12.75" customHeight="1" x14ac:dyDescent="0.2">
      <c r="A339" s="36">
        <v>20</v>
      </c>
      <c r="B339" s="37" t="s">
        <v>18</v>
      </c>
      <c r="C339" s="138" t="str">
        <f>IFERROR(VLOOKUP($A339,'Lot 2 Pricing (IMS)'!$B$6:$C$520,2,FALSE),"")</f>
        <v>2022ipadair</v>
      </c>
      <c r="D339" s="139"/>
      <c r="E339" s="142" t="s">
        <v>19</v>
      </c>
      <c r="F339" s="143"/>
      <c r="G339" s="59">
        <v>20</v>
      </c>
    </row>
    <row r="340" spans="1:7" s="60" customFormat="1" x14ac:dyDescent="0.2">
      <c r="A340" s="61"/>
      <c r="B340" s="38" t="s">
        <v>20</v>
      </c>
      <c r="C340" s="38" t="s">
        <v>21</v>
      </c>
      <c r="D340" s="38" t="s">
        <v>22</v>
      </c>
      <c r="E340" s="37" t="s">
        <v>23</v>
      </c>
      <c r="F340" s="37" t="s">
        <v>24</v>
      </c>
      <c r="G340" s="37" t="s">
        <v>25</v>
      </c>
    </row>
    <row r="341" spans="1:7" s="60" customFormat="1" ht="25.5" x14ac:dyDescent="0.2">
      <c r="A341" s="61"/>
      <c r="B341" s="62" t="s">
        <v>276</v>
      </c>
      <c r="C341" s="63" t="s">
        <v>277</v>
      </c>
      <c r="D341" s="71" t="s">
        <v>353</v>
      </c>
      <c r="E341" s="64">
        <v>1347.23</v>
      </c>
      <c r="F341" s="65">
        <v>0.11</v>
      </c>
      <c r="G341" s="66">
        <f t="shared" ref="G341" si="31">E341-(E341*F341)</f>
        <v>1199.0346999999999</v>
      </c>
    </row>
    <row r="342" spans="1:7" s="60" customFormat="1" ht="25.5" x14ac:dyDescent="0.2">
      <c r="A342" s="61"/>
      <c r="B342" s="62" t="s">
        <v>354</v>
      </c>
      <c r="C342" s="63" t="s">
        <v>355</v>
      </c>
      <c r="D342" s="71" t="s">
        <v>356</v>
      </c>
      <c r="E342" s="62"/>
      <c r="F342" s="65"/>
      <c r="G342" s="66">
        <f>E342-(E342*F342)</f>
        <v>0</v>
      </c>
    </row>
    <row r="343" spans="1:7" s="60" customFormat="1" x14ac:dyDescent="0.2">
      <c r="A343" s="61"/>
      <c r="B343" s="39"/>
      <c r="C343" s="144"/>
      <c r="D343" s="144"/>
      <c r="E343" s="145"/>
      <c r="F343" s="40" t="s">
        <v>26</v>
      </c>
      <c r="G343" s="66">
        <f>SUM(G341:G342)</f>
        <v>1199.0346999999999</v>
      </c>
    </row>
    <row r="344" spans="1:7" s="60" customFormat="1" ht="13.5" thickBot="1" x14ac:dyDescent="0.25">
      <c r="A344" s="61"/>
      <c r="B344" s="41"/>
      <c r="C344" s="42"/>
      <c r="D344" s="42"/>
      <c r="E344" s="43" t="s">
        <v>27</v>
      </c>
      <c r="F344" s="67"/>
      <c r="G344" s="66">
        <f>G343*F344</f>
        <v>0</v>
      </c>
    </row>
    <row r="345" spans="1:7" s="60" customFormat="1" ht="13.5" thickBot="1" x14ac:dyDescent="0.25">
      <c r="A345" s="61"/>
      <c r="B345" s="44"/>
      <c r="C345" s="45"/>
      <c r="D345" s="45"/>
      <c r="E345" s="46"/>
      <c r="F345" s="47" t="s">
        <v>28</v>
      </c>
      <c r="G345" s="68">
        <f>SUM(G343:G344)</f>
        <v>1199.0346999999999</v>
      </c>
    </row>
    <row r="346" spans="1:7" s="60" customFormat="1" x14ac:dyDescent="0.2">
      <c r="A346" s="61"/>
      <c r="B346" s="146" t="s">
        <v>29</v>
      </c>
      <c r="C346" s="147" t="s">
        <v>21</v>
      </c>
      <c r="D346" s="147" t="s">
        <v>22</v>
      </c>
      <c r="E346" s="147" t="s">
        <v>23</v>
      </c>
      <c r="F346" s="147" t="s">
        <v>24</v>
      </c>
      <c r="G346" s="147" t="s">
        <v>25</v>
      </c>
    </row>
    <row r="347" spans="1:7" s="60" customFormat="1" x14ac:dyDescent="0.2">
      <c r="A347" s="61"/>
      <c r="B347" s="48" t="s">
        <v>30</v>
      </c>
      <c r="C347" s="48" t="s">
        <v>21</v>
      </c>
      <c r="D347" s="120" t="s">
        <v>22</v>
      </c>
      <c r="E347" s="48" t="s">
        <v>23</v>
      </c>
      <c r="F347" s="48" t="s">
        <v>24</v>
      </c>
      <c r="G347" s="48" t="s">
        <v>25</v>
      </c>
    </row>
    <row r="348" spans="1:7" s="60" customFormat="1" ht="25.5" x14ac:dyDescent="0.2">
      <c r="A348" s="61"/>
      <c r="B348" s="62" t="s">
        <v>354</v>
      </c>
      <c r="C348" s="63" t="s">
        <v>355</v>
      </c>
      <c r="D348" s="71" t="s">
        <v>356</v>
      </c>
      <c r="E348" s="64">
        <v>143.72620000000001</v>
      </c>
      <c r="F348" s="65">
        <v>0</v>
      </c>
      <c r="G348" s="66">
        <f t="shared" ref="G348:G349" si="32">E348-(E348*F348)</f>
        <v>143.72620000000001</v>
      </c>
    </row>
    <row r="349" spans="1:7" s="60" customFormat="1" ht="25.5" x14ac:dyDescent="0.2">
      <c r="A349" s="61"/>
      <c r="B349" s="62" t="s">
        <v>357</v>
      </c>
      <c r="C349" s="63" t="s">
        <v>358</v>
      </c>
      <c r="D349" s="71" t="s">
        <v>359</v>
      </c>
      <c r="E349" s="64">
        <v>275.95760000000001</v>
      </c>
      <c r="F349" s="65">
        <v>0</v>
      </c>
      <c r="G349" s="66">
        <f t="shared" si="32"/>
        <v>275.95760000000001</v>
      </c>
    </row>
    <row r="350" spans="1:7" s="60" customFormat="1" x14ac:dyDescent="0.2">
      <c r="A350" s="61"/>
      <c r="B350" s="69"/>
      <c r="C350" s="70"/>
      <c r="D350" s="70"/>
      <c r="E350" s="69"/>
      <c r="F350" s="69"/>
      <c r="G350" s="69"/>
    </row>
    <row r="351" spans="1:7" s="60" customFormat="1" ht="12.75" customHeight="1" x14ac:dyDescent="0.2">
      <c r="A351" s="36">
        <v>21</v>
      </c>
      <c r="B351" s="37" t="s">
        <v>18</v>
      </c>
      <c r="C351" s="138" t="str">
        <f>IFERROR(VLOOKUP($A351,'Lot 2 Pricing (IMS)'!$B$6:$C$520,2,FALSE),"")</f>
        <v>applecareplusipadawarranty</v>
      </c>
      <c r="D351" s="139"/>
      <c r="E351" s="142" t="s">
        <v>19</v>
      </c>
      <c r="F351" s="148"/>
      <c r="G351" s="59">
        <v>21</v>
      </c>
    </row>
    <row r="352" spans="1:7" s="60" customFormat="1" x14ac:dyDescent="0.2">
      <c r="A352" s="61"/>
      <c r="B352" s="38" t="s">
        <v>20</v>
      </c>
      <c r="C352" s="38" t="s">
        <v>21</v>
      </c>
      <c r="D352" s="38" t="s">
        <v>22</v>
      </c>
      <c r="E352" s="37" t="s">
        <v>23</v>
      </c>
      <c r="F352" s="37" t="s">
        <v>24</v>
      </c>
      <c r="G352" s="37" t="s">
        <v>25</v>
      </c>
    </row>
    <row r="353" spans="1:7" s="60" customFormat="1" ht="25.5" x14ac:dyDescent="0.2">
      <c r="A353" s="61"/>
      <c r="B353" s="62" t="s">
        <v>278</v>
      </c>
      <c r="C353" s="63" t="s">
        <v>279</v>
      </c>
      <c r="D353" s="71" t="s">
        <v>360</v>
      </c>
      <c r="E353" s="64">
        <v>246.98</v>
      </c>
      <c r="F353" s="65">
        <v>0</v>
      </c>
      <c r="G353" s="66">
        <f t="shared" ref="G353" si="33">E353-(E353*F353)</f>
        <v>246.98</v>
      </c>
    </row>
    <row r="354" spans="1:7" s="60" customFormat="1" x14ac:dyDescent="0.2">
      <c r="A354" s="61"/>
      <c r="B354" s="39"/>
      <c r="C354" s="144"/>
      <c r="D354" s="144"/>
      <c r="E354" s="145"/>
      <c r="F354" s="40" t="s">
        <v>26</v>
      </c>
      <c r="G354" s="66">
        <f>SUM(G353:G353)</f>
        <v>246.98</v>
      </c>
    </row>
    <row r="355" spans="1:7" s="60" customFormat="1" ht="13.5" thickBot="1" x14ac:dyDescent="0.25">
      <c r="A355" s="61"/>
      <c r="B355" s="41"/>
      <c r="C355" s="42"/>
      <c r="D355" s="42"/>
      <c r="E355" s="43" t="s">
        <v>27</v>
      </c>
      <c r="F355" s="67"/>
      <c r="G355" s="66">
        <f>G354*F355</f>
        <v>0</v>
      </c>
    </row>
    <row r="356" spans="1:7" s="60" customFormat="1" ht="13.5" thickBot="1" x14ac:dyDescent="0.25">
      <c r="A356" s="61"/>
      <c r="B356" s="44"/>
      <c r="C356" s="45"/>
      <c r="D356" s="45"/>
      <c r="E356" s="46"/>
      <c r="F356" s="47" t="s">
        <v>28</v>
      </c>
      <c r="G356" s="68">
        <f>SUM(G354:G355)</f>
        <v>246.98</v>
      </c>
    </row>
    <row r="357" spans="1:7" s="60" customFormat="1" x14ac:dyDescent="0.2">
      <c r="A357" s="61"/>
      <c r="B357" s="146" t="s">
        <v>29</v>
      </c>
      <c r="C357" s="147" t="s">
        <v>21</v>
      </c>
      <c r="D357" s="147" t="s">
        <v>22</v>
      </c>
      <c r="E357" s="147" t="s">
        <v>23</v>
      </c>
      <c r="F357" s="147" t="s">
        <v>24</v>
      </c>
      <c r="G357" s="147" t="s">
        <v>25</v>
      </c>
    </row>
    <row r="358" spans="1:7" s="60" customFormat="1" x14ac:dyDescent="0.2">
      <c r="A358" s="61"/>
      <c r="B358" s="48" t="s">
        <v>30</v>
      </c>
      <c r="C358" s="48" t="s">
        <v>21</v>
      </c>
      <c r="D358" s="120" t="s">
        <v>22</v>
      </c>
      <c r="E358" s="48" t="s">
        <v>23</v>
      </c>
      <c r="F358" s="48" t="s">
        <v>24</v>
      </c>
      <c r="G358" s="48" t="s">
        <v>25</v>
      </c>
    </row>
    <row r="359" spans="1:7" s="60" customFormat="1" x14ac:dyDescent="0.2">
      <c r="A359" s="61"/>
      <c r="B359" s="72"/>
      <c r="C359" s="49"/>
      <c r="D359" s="121"/>
      <c r="E359" s="73"/>
      <c r="F359" s="74"/>
      <c r="G359" s="66">
        <f>E359-(E359*F359)</f>
        <v>0</v>
      </c>
    </row>
    <row r="360" spans="1:7" s="60" customFormat="1" x14ac:dyDescent="0.2">
      <c r="A360" s="55"/>
      <c r="B360" s="57"/>
      <c r="C360" s="58"/>
      <c r="D360" s="58"/>
      <c r="E360" s="57"/>
      <c r="F360" s="57"/>
      <c r="G360" s="57"/>
    </row>
    <row r="361" spans="1:7" s="60" customFormat="1" ht="12.75" customHeight="1" x14ac:dyDescent="0.2">
      <c r="A361" s="36">
        <v>22</v>
      </c>
      <c r="B361" s="37" t="s">
        <v>18</v>
      </c>
      <c r="C361" s="138" t="str">
        <f>IFERROR(VLOOKUP($A361,'Lot 2 Pricing (IMS)'!$B$6:$C$520,2,FALSE),"")</f>
        <v>2021ipadpro11</v>
      </c>
      <c r="D361" s="139"/>
      <c r="E361" s="142" t="s">
        <v>19</v>
      </c>
      <c r="F361" s="143"/>
      <c r="G361" s="59">
        <v>22</v>
      </c>
    </row>
    <row r="362" spans="1:7" s="60" customFormat="1" x14ac:dyDescent="0.2">
      <c r="A362" s="61"/>
      <c r="B362" s="38" t="s">
        <v>20</v>
      </c>
      <c r="C362" s="38" t="s">
        <v>21</v>
      </c>
      <c r="D362" s="38" t="s">
        <v>22</v>
      </c>
      <c r="E362" s="37" t="s">
        <v>23</v>
      </c>
      <c r="F362" s="37" t="s">
        <v>24</v>
      </c>
      <c r="G362" s="37" t="s">
        <v>25</v>
      </c>
    </row>
    <row r="363" spans="1:7" s="60" customFormat="1" ht="25.5" x14ac:dyDescent="0.2">
      <c r="A363" s="61"/>
      <c r="B363" s="62" t="s">
        <v>363</v>
      </c>
      <c r="C363" s="63" t="s">
        <v>364</v>
      </c>
      <c r="D363" s="71" t="s">
        <v>363</v>
      </c>
      <c r="E363" s="64">
        <v>2806.74</v>
      </c>
      <c r="F363" s="65">
        <v>0.42</v>
      </c>
      <c r="G363" s="66">
        <f t="shared" ref="G363" si="34">E363-(E363*F363)</f>
        <v>1627.9091999999998</v>
      </c>
    </row>
    <row r="364" spans="1:7" s="60" customFormat="1" x14ac:dyDescent="0.2">
      <c r="A364" s="61"/>
      <c r="B364" s="62" t="s">
        <v>367</v>
      </c>
      <c r="C364" s="63" t="s">
        <v>368</v>
      </c>
      <c r="D364" s="71" t="s">
        <v>369</v>
      </c>
      <c r="E364" s="64"/>
      <c r="F364" s="65"/>
      <c r="G364" s="66">
        <f>E364-(E364*F364)</f>
        <v>0</v>
      </c>
    </row>
    <row r="365" spans="1:7" s="60" customFormat="1" x14ac:dyDescent="0.2">
      <c r="A365" s="61"/>
      <c r="B365" s="39"/>
      <c r="C365" s="144"/>
      <c r="D365" s="144"/>
      <c r="E365" s="145"/>
      <c r="F365" s="40" t="s">
        <v>26</v>
      </c>
      <c r="G365" s="66">
        <f>SUM(G363:G364)</f>
        <v>1627.9091999999998</v>
      </c>
    </row>
    <row r="366" spans="1:7" s="60" customFormat="1" ht="13.5" thickBot="1" x14ac:dyDescent="0.25">
      <c r="A366" s="61"/>
      <c r="B366" s="41"/>
      <c r="C366" s="42"/>
      <c r="D366" s="42"/>
      <c r="E366" s="43" t="s">
        <v>27</v>
      </c>
      <c r="F366" s="67"/>
      <c r="G366" s="66">
        <f>G365*F366</f>
        <v>0</v>
      </c>
    </row>
    <row r="367" spans="1:7" s="60" customFormat="1" ht="13.5" thickBot="1" x14ac:dyDescent="0.25">
      <c r="A367" s="61"/>
      <c r="B367" s="44"/>
      <c r="C367" s="45"/>
      <c r="D367" s="45"/>
      <c r="E367" s="46"/>
      <c r="F367" s="47" t="s">
        <v>28</v>
      </c>
      <c r="G367" s="68">
        <f>SUM(G365:G366)</f>
        <v>1627.9091999999998</v>
      </c>
    </row>
    <row r="368" spans="1:7" x14ac:dyDescent="0.2">
      <c r="A368" s="61"/>
      <c r="B368" s="146" t="s">
        <v>29</v>
      </c>
      <c r="C368" s="147" t="s">
        <v>21</v>
      </c>
      <c r="D368" s="147" t="s">
        <v>22</v>
      </c>
      <c r="E368" s="147" t="s">
        <v>23</v>
      </c>
      <c r="F368" s="147" t="s">
        <v>24</v>
      </c>
      <c r="G368" s="147" t="s">
        <v>25</v>
      </c>
    </row>
    <row r="369" spans="1:7" s="60" customFormat="1" x14ac:dyDescent="0.2">
      <c r="A369" s="61"/>
      <c r="B369" s="48" t="s">
        <v>30</v>
      </c>
      <c r="C369" s="48" t="s">
        <v>21</v>
      </c>
      <c r="D369" s="120" t="s">
        <v>22</v>
      </c>
      <c r="E369" s="48" t="s">
        <v>23</v>
      </c>
      <c r="F369" s="48" t="s">
        <v>24</v>
      </c>
      <c r="G369" s="48" t="s">
        <v>25</v>
      </c>
    </row>
    <row r="370" spans="1:7" s="60" customFormat="1" ht="25.5" x14ac:dyDescent="0.2">
      <c r="A370" s="61"/>
      <c r="B370" s="62" t="s">
        <v>370</v>
      </c>
      <c r="C370" s="63" t="s">
        <v>371</v>
      </c>
      <c r="D370" s="71" t="s">
        <v>372</v>
      </c>
      <c r="E370" s="64">
        <v>224.13830000000002</v>
      </c>
      <c r="F370" s="65">
        <v>0</v>
      </c>
      <c r="G370" s="66">
        <f t="shared" ref="G370:G382" si="35">E370-(E370*F370)</f>
        <v>224.13830000000002</v>
      </c>
    </row>
    <row r="371" spans="1:7" s="60" customFormat="1" ht="25.5" x14ac:dyDescent="0.2">
      <c r="A371" s="61"/>
      <c r="B371" s="62" t="s">
        <v>373</v>
      </c>
      <c r="C371" s="63" t="s">
        <v>374</v>
      </c>
      <c r="D371" s="71" t="s">
        <v>375</v>
      </c>
      <c r="E371" s="64">
        <v>392.93470000000002</v>
      </c>
      <c r="F371" s="65">
        <v>0</v>
      </c>
      <c r="G371" s="66">
        <f t="shared" si="35"/>
        <v>392.93470000000002</v>
      </c>
    </row>
    <row r="372" spans="1:7" s="60" customFormat="1" ht="25.5" x14ac:dyDescent="0.2">
      <c r="A372" s="61"/>
      <c r="B372" s="62" t="s">
        <v>376</v>
      </c>
      <c r="C372" s="63" t="s">
        <v>377</v>
      </c>
      <c r="D372" s="71" t="s">
        <v>378</v>
      </c>
      <c r="E372" s="64">
        <v>392.93470000000002</v>
      </c>
      <c r="F372" s="65">
        <v>0</v>
      </c>
      <c r="G372" s="66">
        <f t="shared" si="35"/>
        <v>392.93470000000002</v>
      </c>
    </row>
    <row r="373" spans="1:7" s="60" customFormat="1" ht="25.5" x14ac:dyDescent="0.2">
      <c r="A373" s="61"/>
      <c r="B373" s="62" t="s">
        <v>466</v>
      </c>
      <c r="C373" s="63" t="s">
        <v>379</v>
      </c>
      <c r="D373" s="71" t="s">
        <v>380</v>
      </c>
      <c r="E373" s="64">
        <v>224.52970000000002</v>
      </c>
      <c r="F373" s="65">
        <v>0</v>
      </c>
      <c r="G373" s="66">
        <f t="shared" si="35"/>
        <v>224.52970000000002</v>
      </c>
    </row>
    <row r="374" spans="1:7" s="60" customFormat="1" x14ac:dyDescent="0.2">
      <c r="A374" s="61"/>
      <c r="B374" s="62" t="s">
        <v>381</v>
      </c>
      <c r="C374" s="63" t="s">
        <v>382</v>
      </c>
      <c r="D374" s="71" t="s">
        <v>383</v>
      </c>
      <c r="E374" s="64">
        <v>336.79970000000003</v>
      </c>
      <c r="F374" s="65">
        <v>0</v>
      </c>
      <c r="G374" s="66">
        <f t="shared" si="35"/>
        <v>336.79970000000003</v>
      </c>
    </row>
    <row r="375" spans="1:7" s="60" customFormat="1" x14ac:dyDescent="0.2">
      <c r="A375" s="61"/>
      <c r="B375" s="62" t="s">
        <v>384</v>
      </c>
      <c r="C375" s="63" t="s">
        <v>385</v>
      </c>
      <c r="D375" s="71" t="s">
        <v>386</v>
      </c>
      <c r="E375" s="64">
        <v>44.8977</v>
      </c>
      <c r="F375" s="65">
        <v>0</v>
      </c>
      <c r="G375" s="66">
        <f t="shared" si="35"/>
        <v>44.8977</v>
      </c>
    </row>
    <row r="376" spans="1:7" s="60" customFormat="1" ht="25.5" x14ac:dyDescent="0.2">
      <c r="A376" s="61"/>
      <c r="B376" s="62" t="s">
        <v>387</v>
      </c>
      <c r="C376" s="63" t="s">
        <v>388</v>
      </c>
      <c r="D376" s="71" t="s">
        <v>387</v>
      </c>
      <c r="E376" s="64">
        <v>89.362800000000007</v>
      </c>
      <c r="F376" s="65">
        <v>0</v>
      </c>
      <c r="G376" s="66">
        <f t="shared" si="35"/>
        <v>89.362800000000007</v>
      </c>
    </row>
    <row r="377" spans="1:7" s="60" customFormat="1" ht="25.5" x14ac:dyDescent="0.2">
      <c r="A377" s="61"/>
      <c r="B377" s="62" t="s">
        <v>389</v>
      </c>
      <c r="C377" s="63" t="s">
        <v>390</v>
      </c>
      <c r="D377" s="71" t="s">
        <v>391</v>
      </c>
      <c r="E377" s="64">
        <v>275.05119999999999</v>
      </c>
      <c r="F377" s="65">
        <v>0</v>
      </c>
      <c r="G377" s="66">
        <f t="shared" si="35"/>
        <v>275.05119999999999</v>
      </c>
    </row>
    <row r="378" spans="1:7" s="60" customFormat="1" x14ac:dyDescent="0.2">
      <c r="A378" s="61"/>
      <c r="B378" s="62" t="s">
        <v>392</v>
      </c>
      <c r="C378" s="63" t="s">
        <v>393</v>
      </c>
      <c r="D378" s="71" t="s">
        <v>394</v>
      </c>
      <c r="E378" s="64">
        <v>303.11870000000005</v>
      </c>
      <c r="F378" s="65">
        <v>0</v>
      </c>
      <c r="G378" s="66">
        <f t="shared" si="35"/>
        <v>303.11870000000005</v>
      </c>
    </row>
    <row r="379" spans="1:7" s="60" customFormat="1" ht="25.5" x14ac:dyDescent="0.2">
      <c r="A379" s="61"/>
      <c r="B379" s="62" t="s">
        <v>367</v>
      </c>
      <c r="C379" s="63" t="s">
        <v>395</v>
      </c>
      <c r="D379" s="71" t="s">
        <v>369</v>
      </c>
      <c r="E379" s="64">
        <v>143.72620000000001</v>
      </c>
      <c r="F379" s="65">
        <v>0</v>
      </c>
      <c r="G379" s="66">
        <f t="shared" si="35"/>
        <v>143.72620000000001</v>
      </c>
    </row>
    <row r="380" spans="1:7" s="60" customFormat="1" x14ac:dyDescent="0.2">
      <c r="A380" s="61"/>
      <c r="B380" s="62" t="s">
        <v>396</v>
      </c>
      <c r="C380" s="63" t="s">
        <v>397</v>
      </c>
      <c r="D380" s="71" t="s">
        <v>398</v>
      </c>
      <c r="E380" s="64">
        <v>617.47469999999998</v>
      </c>
      <c r="F380" s="65">
        <v>0</v>
      </c>
      <c r="G380" s="66">
        <f t="shared" si="35"/>
        <v>617.47469999999998</v>
      </c>
    </row>
    <row r="381" spans="1:7" s="60" customFormat="1" x14ac:dyDescent="0.2">
      <c r="A381" s="61"/>
      <c r="B381" s="62" t="s">
        <v>399</v>
      </c>
      <c r="C381" s="63" t="s">
        <v>400</v>
      </c>
      <c r="D381" s="71" t="s">
        <v>401</v>
      </c>
      <c r="E381" s="64">
        <v>1122.6896999999999</v>
      </c>
      <c r="F381" s="65">
        <v>0</v>
      </c>
      <c r="G381" s="66">
        <f t="shared" si="35"/>
        <v>1122.6896999999999</v>
      </c>
    </row>
    <row r="382" spans="1:7" s="60" customFormat="1" x14ac:dyDescent="0.2">
      <c r="A382" s="61"/>
      <c r="B382" s="62" t="s">
        <v>402</v>
      </c>
      <c r="C382" s="63" t="s">
        <v>403</v>
      </c>
      <c r="D382" s="71" t="s">
        <v>404</v>
      </c>
      <c r="E382" s="64">
        <v>213.30270000000002</v>
      </c>
      <c r="F382" s="65">
        <v>0</v>
      </c>
      <c r="G382" s="66">
        <f t="shared" si="35"/>
        <v>213.30270000000002</v>
      </c>
    </row>
    <row r="383" spans="1:7" s="60" customFormat="1" x14ac:dyDescent="0.2">
      <c r="A383" s="61"/>
      <c r="B383" s="69"/>
      <c r="C383" s="70"/>
      <c r="D383" s="70"/>
      <c r="E383" s="69"/>
      <c r="F383" s="69"/>
      <c r="G383" s="69"/>
    </row>
    <row r="384" spans="1:7" s="60" customFormat="1" ht="12.75" customHeight="1" x14ac:dyDescent="0.2">
      <c r="A384" s="36">
        <v>23</v>
      </c>
      <c r="B384" s="37" t="s">
        <v>18</v>
      </c>
      <c r="C384" s="138" t="str">
        <f>IFERROR(VLOOKUP($A384,'Lot 2 Pricing (IMS)'!$B$6:$C$520,2,FALSE),"")</f>
        <v>2021ipad102</v>
      </c>
      <c r="D384" s="139"/>
      <c r="E384" s="142" t="s">
        <v>19</v>
      </c>
      <c r="F384" s="143"/>
      <c r="G384" s="59">
        <v>23</v>
      </c>
    </row>
    <row r="385" spans="1:7" s="60" customFormat="1" x14ac:dyDescent="0.2">
      <c r="A385" s="61"/>
      <c r="B385" s="38" t="s">
        <v>20</v>
      </c>
      <c r="C385" s="38" t="s">
        <v>21</v>
      </c>
      <c r="D385" s="38" t="s">
        <v>22</v>
      </c>
      <c r="E385" s="37" t="s">
        <v>23</v>
      </c>
      <c r="F385" s="37" t="s">
        <v>24</v>
      </c>
      <c r="G385" s="37" t="s">
        <v>25</v>
      </c>
    </row>
    <row r="386" spans="1:7" s="60" customFormat="1" ht="25.5" x14ac:dyDescent="0.2">
      <c r="A386" s="61"/>
      <c r="B386" s="62" t="s">
        <v>365</v>
      </c>
      <c r="C386" s="63" t="s">
        <v>366</v>
      </c>
      <c r="D386" s="71" t="s">
        <v>365</v>
      </c>
      <c r="E386" s="64">
        <v>1347.35</v>
      </c>
      <c r="F386" s="65">
        <v>0.33339999999999997</v>
      </c>
      <c r="G386" s="66">
        <f t="shared" ref="G386" si="36">E386-(E386*F386)</f>
        <v>898.14350999999999</v>
      </c>
    </row>
    <row r="387" spans="1:7" s="60" customFormat="1" ht="25.5" x14ac:dyDescent="0.2">
      <c r="A387" s="61"/>
      <c r="B387" s="62" t="s">
        <v>405</v>
      </c>
      <c r="C387" s="63" t="s">
        <v>406</v>
      </c>
      <c r="D387" s="71" t="s">
        <v>407</v>
      </c>
      <c r="E387" s="64"/>
      <c r="F387" s="65"/>
      <c r="G387" s="66">
        <v>0</v>
      </c>
    </row>
    <row r="388" spans="1:7" s="60" customFormat="1" x14ac:dyDescent="0.2">
      <c r="A388" s="61"/>
      <c r="B388" s="39"/>
      <c r="C388" s="144"/>
      <c r="D388" s="144"/>
      <c r="E388" s="145"/>
      <c r="F388" s="40" t="s">
        <v>26</v>
      </c>
      <c r="G388" s="66">
        <f>SUM(G386:G387)</f>
        <v>898.14350999999999</v>
      </c>
    </row>
    <row r="389" spans="1:7" s="60" customFormat="1" ht="13.5" thickBot="1" x14ac:dyDescent="0.25">
      <c r="A389" s="61"/>
      <c r="B389" s="41"/>
      <c r="C389" s="42"/>
      <c r="D389" s="42"/>
      <c r="E389" s="43" t="s">
        <v>27</v>
      </c>
      <c r="F389" s="67"/>
      <c r="G389" s="66">
        <f>G388*F389</f>
        <v>0</v>
      </c>
    </row>
    <row r="390" spans="1:7" s="60" customFormat="1" ht="13.5" thickBot="1" x14ac:dyDescent="0.25">
      <c r="A390" s="61"/>
      <c r="B390" s="44"/>
      <c r="C390" s="45"/>
      <c r="D390" s="45"/>
      <c r="E390" s="46"/>
      <c r="F390" s="47" t="s">
        <v>28</v>
      </c>
      <c r="G390" s="68">
        <f>SUM(G388:G389)</f>
        <v>898.14350999999999</v>
      </c>
    </row>
    <row r="391" spans="1:7" s="60" customFormat="1" x14ac:dyDescent="0.2">
      <c r="A391" s="61"/>
      <c r="B391" s="146" t="s">
        <v>29</v>
      </c>
      <c r="C391" s="147" t="s">
        <v>21</v>
      </c>
      <c r="D391" s="147" t="s">
        <v>22</v>
      </c>
      <c r="E391" s="147" t="s">
        <v>23</v>
      </c>
      <c r="F391" s="147" t="s">
        <v>24</v>
      </c>
      <c r="G391" s="147" t="s">
        <v>25</v>
      </c>
    </row>
    <row r="392" spans="1:7" s="60" customFormat="1" x14ac:dyDescent="0.2">
      <c r="A392" s="61"/>
      <c r="B392" s="48" t="s">
        <v>30</v>
      </c>
      <c r="C392" s="48" t="s">
        <v>21</v>
      </c>
      <c r="D392" s="120" t="s">
        <v>22</v>
      </c>
      <c r="E392" s="48" t="s">
        <v>23</v>
      </c>
      <c r="F392" s="48" t="s">
        <v>24</v>
      </c>
      <c r="G392" s="48" t="s">
        <v>25</v>
      </c>
    </row>
    <row r="393" spans="1:7" s="60" customFormat="1" ht="25.5" x14ac:dyDescent="0.2">
      <c r="A393" s="61"/>
      <c r="B393" s="62" t="s">
        <v>405</v>
      </c>
      <c r="C393" s="63" t="s">
        <v>406</v>
      </c>
      <c r="D393" s="71" t="s">
        <v>407</v>
      </c>
      <c r="E393" s="64">
        <v>95.419200000000004</v>
      </c>
      <c r="F393" s="65">
        <v>0</v>
      </c>
      <c r="G393" s="66">
        <f t="shared" ref="G393:G394" si="37">E393-(E393*F393)</f>
        <v>95.419200000000004</v>
      </c>
    </row>
    <row r="394" spans="1:7" s="60" customFormat="1" x14ac:dyDescent="0.2">
      <c r="A394" s="61"/>
      <c r="B394" s="62" t="s">
        <v>467</v>
      </c>
      <c r="C394" s="63" t="s">
        <v>468</v>
      </c>
      <c r="D394" s="71" t="s">
        <v>469</v>
      </c>
      <c r="E394" s="64">
        <v>463.48970000000003</v>
      </c>
      <c r="F394" s="65">
        <v>0</v>
      </c>
      <c r="G394" s="66">
        <f t="shared" si="37"/>
        <v>463.48970000000003</v>
      </c>
    </row>
    <row r="395" spans="1:7" s="60" customFormat="1" x14ac:dyDescent="0.2">
      <c r="A395" s="55"/>
      <c r="B395" s="57"/>
      <c r="C395" s="58"/>
      <c r="D395" s="58"/>
      <c r="E395" s="57"/>
      <c r="F395" s="57"/>
      <c r="G395" s="57"/>
    </row>
    <row r="396" spans="1:7" s="60" customFormat="1" ht="12.75" customHeight="1" x14ac:dyDescent="0.2">
      <c r="A396" s="36">
        <v>24</v>
      </c>
      <c r="B396" s="37" t="s">
        <v>18</v>
      </c>
      <c r="C396" s="138" t="str">
        <f>IFERROR(VLOOKUP($A396,'Lot 2 Pricing (IMS)'!$B$6:$C$520,2,FALSE),"")</f>
        <v>2022macstudio</v>
      </c>
      <c r="D396" s="139"/>
      <c r="E396" s="142" t="s">
        <v>19</v>
      </c>
      <c r="F396" s="143"/>
      <c r="G396" s="59">
        <v>24</v>
      </c>
    </row>
    <row r="397" spans="1:7" s="60" customFormat="1" x14ac:dyDescent="0.2">
      <c r="A397" s="61"/>
      <c r="B397" s="38" t="s">
        <v>20</v>
      </c>
      <c r="C397" s="38" t="s">
        <v>21</v>
      </c>
      <c r="D397" s="38" t="s">
        <v>22</v>
      </c>
      <c r="E397" s="37" t="s">
        <v>23</v>
      </c>
      <c r="F397" s="37" t="s">
        <v>24</v>
      </c>
      <c r="G397" s="37" t="s">
        <v>25</v>
      </c>
    </row>
    <row r="398" spans="1:7" s="60" customFormat="1" ht="25.5" x14ac:dyDescent="0.2">
      <c r="A398" s="61"/>
      <c r="B398" s="62" t="s">
        <v>408</v>
      </c>
      <c r="C398" s="63" t="s">
        <v>409</v>
      </c>
      <c r="D398" s="71" t="s">
        <v>423</v>
      </c>
      <c r="E398" s="64">
        <v>7297.54</v>
      </c>
      <c r="F398" s="65">
        <v>0.2</v>
      </c>
      <c r="G398" s="66">
        <f t="shared" ref="G398" si="38">E398-(E398*F398)</f>
        <v>5838.0320000000002</v>
      </c>
    </row>
    <row r="399" spans="1:7" s="60" customFormat="1" x14ac:dyDescent="0.2">
      <c r="A399" s="61"/>
      <c r="B399" s="62" t="s">
        <v>424</v>
      </c>
      <c r="C399" s="63" t="s">
        <v>425</v>
      </c>
      <c r="D399" s="71" t="s">
        <v>426</v>
      </c>
      <c r="E399" s="64"/>
      <c r="F399" s="65"/>
      <c r="G399" s="66">
        <f>E399-(E399*F399)</f>
        <v>0</v>
      </c>
    </row>
    <row r="400" spans="1:7" s="60" customFormat="1" x14ac:dyDescent="0.2">
      <c r="A400" s="61"/>
      <c r="B400" s="62" t="s">
        <v>427</v>
      </c>
      <c r="C400" s="63" t="s">
        <v>428</v>
      </c>
      <c r="D400" s="71" t="s">
        <v>429</v>
      </c>
      <c r="E400" s="64"/>
      <c r="F400" s="65"/>
      <c r="G400" s="66">
        <f>E400-(E400*F400)</f>
        <v>0</v>
      </c>
    </row>
    <row r="401" spans="1:7" s="60" customFormat="1" x14ac:dyDescent="0.2">
      <c r="A401" s="61"/>
      <c r="B401" s="62" t="s">
        <v>430</v>
      </c>
      <c r="C401" s="63" t="s">
        <v>431</v>
      </c>
      <c r="D401" s="71" t="s">
        <v>432</v>
      </c>
      <c r="E401" s="64"/>
      <c r="F401" s="65"/>
      <c r="G401" s="66">
        <f>E401-(E401*F401)</f>
        <v>0</v>
      </c>
    </row>
    <row r="402" spans="1:7" x14ac:dyDescent="0.2">
      <c r="A402" s="61"/>
      <c r="B402" s="39"/>
      <c r="C402" s="144"/>
      <c r="D402" s="144"/>
      <c r="E402" s="145"/>
      <c r="F402" s="40" t="s">
        <v>26</v>
      </c>
      <c r="G402" s="66">
        <f>SUM(G398:G401)</f>
        <v>5838.0320000000002</v>
      </c>
    </row>
    <row r="403" spans="1:7" s="60" customFormat="1" ht="13.5" thickBot="1" x14ac:dyDescent="0.25">
      <c r="A403" s="61"/>
      <c r="B403" s="41"/>
      <c r="C403" s="42"/>
      <c r="D403" s="42"/>
      <c r="E403" s="43" t="s">
        <v>27</v>
      </c>
      <c r="F403" s="67"/>
      <c r="G403" s="66">
        <f>G402*F403</f>
        <v>0</v>
      </c>
    </row>
    <row r="404" spans="1:7" s="60" customFormat="1" ht="13.5" thickBot="1" x14ac:dyDescent="0.25">
      <c r="A404" s="61"/>
      <c r="B404" s="44"/>
      <c r="C404" s="45"/>
      <c r="D404" s="45"/>
      <c r="E404" s="46"/>
      <c r="F404" s="47" t="s">
        <v>28</v>
      </c>
      <c r="G404" s="68">
        <f>SUM(G402:G403)</f>
        <v>5838.0320000000002</v>
      </c>
    </row>
    <row r="405" spans="1:7" s="60" customFormat="1" x14ac:dyDescent="0.2">
      <c r="A405" s="61"/>
      <c r="B405" s="146" t="s">
        <v>29</v>
      </c>
      <c r="C405" s="147" t="s">
        <v>21</v>
      </c>
      <c r="D405" s="147" t="s">
        <v>22</v>
      </c>
      <c r="E405" s="147" t="s">
        <v>23</v>
      </c>
      <c r="F405" s="147" t="s">
        <v>24</v>
      </c>
      <c r="G405" s="147" t="s">
        <v>25</v>
      </c>
    </row>
    <row r="406" spans="1:7" s="60" customFormat="1" x14ac:dyDescent="0.2">
      <c r="A406" s="61"/>
      <c r="B406" s="48" t="s">
        <v>30</v>
      </c>
      <c r="C406" s="48" t="s">
        <v>21</v>
      </c>
      <c r="D406" s="120" t="s">
        <v>22</v>
      </c>
      <c r="E406" s="48" t="s">
        <v>23</v>
      </c>
      <c r="F406" s="48" t="s">
        <v>24</v>
      </c>
      <c r="G406" s="48" t="s">
        <v>25</v>
      </c>
    </row>
    <row r="407" spans="1:7" s="60" customFormat="1" ht="25.5" x14ac:dyDescent="0.2">
      <c r="A407" s="61"/>
      <c r="B407" s="62" t="s">
        <v>424</v>
      </c>
      <c r="C407" s="63" t="s">
        <v>433</v>
      </c>
      <c r="D407" s="71" t="s">
        <v>426</v>
      </c>
      <c r="E407" s="64">
        <v>258.21069999999997</v>
      </c>
      <c r="F407" s="65">
        <v>0.2</v>
      </c>
      <c r="G407" s="66">
        <f t="shared" ref="G407:G414" si="39">E407-(E407*F407)</f>
        <v>206.56855999999999</v>
      </c>
    </row>
    <row r="408" spans="1:7" s="60" customFormat="1" ht="25.5" x14ac:dyDescent="0.2">
      <c r="A408" s="61"/>
      <c r="B408" s="62" t="s">
        <v>427</v>
      </c>
      <c r="C408" s="63" t="s">
        <v>434</v>
      </c>
      <c r="D408" s="71" t="s">
        <v>429</v>
      </c>
      <c r="E408" s="64">
        <v>168.3947</v>
      </c>
      <c r="F408" s="65">
        <v>0.2</v>
      </c>
      <c r="G408" s="66">
        <f t="shared" si="39"/>
        <v>134.71575999999999</v>
      </c>
    </row>
    <row r="409" spans="1:7" s="60" customFormat="1" ht="25.5" x14ac:dyDescent="0.2">
      <c r="A409" s="61"/>
      <c r="B409" s="62" t="s">
        <v>430</v>
      </c>
      <c r="C409" s="63" t="s">
        <v>435</v>
      </c>
      <c r="D409" s="71" t="s">
        <v>432</v>
      </c>
      <c r="E409" s="64">
        <v>123.4867</v>
      </c>
      <c r="F409" s="65">
        <v>0.1</v>
      </c>
      <c r="G409" s="66">
        <f t="shared" si="39"/>
        <v>111.13803</v>
      </c>
    </row>
    <row r="410" spans="1:7" s="60" customFormat="1" ht="25.5" x14ac:dyDescent="0.2">
      <c r="A410" s="61"/>
      <c r="B410" s="62" t="s">
        <v>436</v>
      </c>
      <c r="C410" s="63" t="s">
        <v>437</v>
      </c>
      <c r="D410" s="71" t="s">
        <v>438</v>
      </c>
      <c r="E410" s="64">
        <v>617.47469999999998</v>
      </c>
      <c r="F410" s="65">
        <v>0.2</v>
      </c>
      <c r="G410" s="66">
        <f t="shared" si="39"/>
        <v>493.97976</v>
      </c>
    </row>
    <row r="411" spans="1:7" s="60" customFormat="1" x14ac:dyDescent="0.2">
      <c r="A411" s="61"/>
      <c r="B411" s="62" t="s">
        <v>439</v>
      </c>
      <c r="C411" s="63" t="s">
        <v>440</v>
      </c>
      <c r="D411" s="71" t="s">
        <v>441</v>
      </c>
      <c r="E411" s="64">
        <v>56.124700000000004</v>
      </c>
      <c r="F411" s="65">
        <v>0.2</v>
      </c>
      <c r="G411" s="66">
        <f t="shared" si="39"/>
        <v>44.899760000000001</v>
      </c>
    </row>
    <row r="412" spans="1:7" s="60" customFormat="1" ht="25.5" x14ac:dyDescent="0.2">
      <c r="A412" s="61"/>
      <c r="B412" s="62" t="s">
        <v>442</v>
      </c>
      <c r="C412" s="63" t="s">
        <v>443</v>
      </c>
      <c r="D412" s="71" t="s">
        <v>444</v>
      </c>
      <c r="E412" s="64">
        <v>134.71369999999999</v>
      </c>
      <c r="F412" s="65">
        <v>0.1</v>
      </c>
      <c r="G412" s="66">
        <f t="shared" si="39"/>
        <v>121.24232999999998</v>
      </c>
    </row>
    <row r="413" spans="1:7" s="60" customFormat="1" ht="25.5" x14ac:dyDescent="0.2">
      <c r="A413" s="61"/>
      <c r="B413" s="62" t="s">
        <v>445</v>
      </c>
      <c r="C413" s="63" t="s">
        <v>446</v>
      </c>
      <c r="D413" s="71" t="s">
        <v>447</v>
      </c>
      <c r="E413" s="64">
        <v>134.71369999999999</v>
      </c>
      <c r="F413" s="65">
        <v>0.1</v>
      </c>
      <c r="G413" s="66">
        <f t="shared" si="39"/>
        <v>121.24232999999998</v>
      </c>
    </row>
    <row r="414" spans="1:7" s="60" customFormat="1" ht="25.5" x14ac:dyDescent="0.2">
      <c r="A414" s="61"/>
      <c r="B414" s="62" t="s">
        <v>448</v>
      </c>
      <c r="C414" s="63" t="s">
        <v>449</v>
      </c>
      <c r="D414" s="71" t="s">
        <v>450</v>
      </c>
      <c r="E414" s="64">
        <v>291.89170000000001</v>
      </c>
      <c r="F414" s="65">
        <v>0.1</v>
      </c>
      <c r="G414" s="66">
        <f t="shared" si="39"/>
        <v>262.70253000000002</v>
      </c>
    </row>
    <row r="415" spans="1:7" s="60" customFormat="1" x14ac:dyDescent="0.2">
      <c r="A415" s="61"/>
      <c r="B415" s="69"/>
      <c r="C415" s="70"/>
      <c r="D415" s="70"/>
      <c r="E415" s="69"/>
      <c r="F415" s="69"/>
      <c r="G415" s="69"/>
    </row>
    <row r="416" spans="1:7" s="60" customFormat="1" ht="12.75" customHeight="1" x14ac:dyDescent="0.2">
      <c r="A416" s="36">
        <v>25</v>
      </c>
      <c r="B416" s="37" t="s">
        <v>18</v>
      </c>
      <c r="C416" s="138" t="str">
        <f>IFERROR(VLOOKUP($A416,'Lot 2 Pricing (IMS)'!$B$6:$C$520,2,FALSE),"")</f>
        <v>2022macstudiowarranty</v>
      </c>
      <c r="D416" s="139"/>
      <c r="E416" s="142" t="s">
        <v>19</v>
      </c>
      <c r="F416" s="148"/>
      <c r="G416" s="59">
        <v>25</v>
      </c>
    </row>
    <row r="417" spans="1:7" s="60" customFormat="1" x14ac:dyDescent="0.2">
      <c r="A417" s="61"/>
      <c r="B417" s="38" t="s">
        <v>20</v>
      </c>
      <c r="C417" s="38" t="s">
        <v>21</v>
      </c>
      <c r="D417" s="38" t="s">
        <v>22</v>
      </c>
      <c r="E417" s="37" t="s">
        <v>23</v>
      </c>
      <c r="F417" s="37" t="s">
        <v>24</v>
      </c>
      <c r="G417" s="37" t="s">
        <v>25</v>
      </c>
    </row>
    <row r="418" spans="1:7" s="60" customFormat="1" ht="25.5" x14ac:dyDescent="0.2">
      <c r="A418" s="61"/>
      <c r="B418" s="62" t="s">
        <v>410</v>
      </c>
      <c r="C418" s="63" t="s">
        <v>451</v>
      </c>
      <c r="D418" s="71" t="s">
        <v>410</v>
      </c>
      <c r="E418" s="64">
        <v>415.39</v>
      </c>
      <c r="F418" s="65">
        <v>0.18</v>
      </c>
      <c r="G418" s="66">
        <f t="shared" ref="G418" si="40">E418-(E418*F418)</f>
        <v>340.6198</v>
      </c>
    </row>
    <row r="419" spans="1:7" s="60" customFormat="1" x14ac:dyDescent="0.2">
      <c r="A419" s="61"/>
      <c r="B419" s="39"/>
      <c r="C419" s="144"/>
      <c r="D419" s="144"/>
      <c r="E419" s="145"/>
      <c r="F419" s="40" t="s">
        <v>26</v>
      </c>
      <c r="G419" s="66">
        <f>SUM(G418:G418)</f>
        <v>340.6198</v>
      </c>
    </row>
    <row r="420" spans="1:7" s="60" customFormat="1" ht="13.5" thickBot="1" x14ac:dyDescent="0.25">
      <c r="A420" s="61"/>
      <c r="B420" s="41"/>
      <c r="C420" s="42"/>
      <c r="D420" s="42"/>
      <c r="E420" s="43" t="s">
        <v>27</v>
      </c>
      <c r="F420" s="67"/>
      <c r="G420" s="66">
        <f>G419*F420</f>
        <v>0</v>
      </c>
    </row>
    <row r="421" spans="1:7" s="60" customFormat="1" ht="13.5" thickBot="1" x14ac:dyDescent="0.25">
      <c r="A421" s="61"/>
      <c r="B421" s="44"/>
      <c r="C421" s="45"/>
      <c r="D421" s="45"/>
      <c r="E421" s="46"/>
      <c r="F421" s="47" t="s">
        <v>28</v>
      </c>
      <c r="G421" s="68">
        <f>SUM(G419:G420)</f>
        <v>340.6198</v>
      </c>
    </row>
    <row r="422" spans="1:7" s="60" customFormat="1" x14ac:dyDescent="0.2">
      <c r="A422" s="61"/>
      <c r="B422" s="146" t="s">
        <v>29</v>
      </c>
      <c r="C422" s="147" t="s">
        <v>21</v>
      </c>
      <c r="D422" s="147" t="s">
        <v>22</v>
      </c>
      <c r="E422" s="147" t="s">
        <v>23</v>
      </c>
      <c r="F422" s="147" t="s">
        <v>24</v>
      </c>
      <c r="G422" s="147" t="s">
        <v>25</v>
      </c>
    </row>
    <row r="423" spans="1:7" s="60" customFormat="1" x14ac:dyDescent="0.2">
      <c r="A423" s="61"/>
      <c r="B423" s="48" t="s">
        <v>30</v>
      </c>
      <c r="C423" s="48" t="s">
        <v>21</v>
      </c>
      <c r="D423" s="120" t="s">
        <v>22</v>
      </c>
      <c r="E423" s="48" t="s">
        <v>23</v>
      </c>
      <c r="F423" s="48" t="s">
        <v>24</v>
      </c>
      <c r="G423" s="48" t="s">
        <v>25</v>
      </c>
    </row>
    <row r="424" spans="1:7" s="60" customFormat="1" x14ac:dyDescent="0.2">
      <c r="A424" s="61"/>
      <c r="B424" s="72"/>
      <c r="C424" s="49"/>
      <c r="D424" s="121"/>
      <c r="E424" s="73"/>
      <c r="F424" s="74"/>
      <c r="G424" s="66">
        <f>E424-(E424*F424)</f>
        <v>0</v>
      </c>
    </row>
    <row r="425" spans="1:7" s="60" customFormat="1" x14ac:dyDescent="0.2">
      <c r="A425" s="61"/>
      <c r="B425" s="69"/>
      <c r="C425" s="70"/>
      <c r="D425" s="70"/>
      <c r="E425" s="69"/>
      <c r="F425" s="69"/>
      <c r="G425" s="69"/>
    </row>
    <row r="426" spans="1:7" s="60" customFormat="1" ht="12.75" customHeight="1" x14ac:dyDescent="0.2">
      <c r="A426" s="36">
        <v>26</v>
      </c>
      <c r="B426" s="37" t="s">
        <v>18</v>
      </c>
      <c r="C426" s="138" t="str">
        <f>IFERROR(VLOOKUP($A426,'Lot 2 Pricing (IMS)'!$B$6:$C$520,2,FALSE),"")</f>
        <v>ATSdesktop2023</v>
      </c>
      <c r="D426" s="139"/>
      <c r="E426" s="142" t="s">
        <v>19</v>
      </c>
      <c r="F426" s="143"/>
      <c r="G426" s="59">
        <v>26</v>
      </c>
    </row>
    <row r="427" spans="1:7" s="60" customFormat="1" x14ac:dyDescent="0.2">
      <c r="A427" s="61"/>
      <c r="B427" s="38" t="s">
        <v>20</v>
      </c>
      <c r="C427" s="38" t="s">
        <v>21</v>
      </c>
      <c r="D427" s="38" t="s">
        <v>22</v>
      </c>
      <c r="E427" s="37" t="s">
        <v>23</v>
      </c>
      <c r="F427" s="37" t="s">
        <v>24</v>
      </c>
      <c r="G427" s="37" t="s">
        <v>25</v>
      </c>
    </row>
    <row r="428" spans="1:7" s="60" customFormat="1" ht="25.5" x14ac:dyDescent="0.2">
      <c r="A428" s="61"/>
      <c r="B428" s="62" t="s">
        <v>412</v>
      </c>
      <c r="C428" s="63" t="s">
        <v>413</v>
      </c>
      <c r="D428" s="71" t="s">
        <v>412</v>
      </c>
      <c r="E428" s="64">
        <v>6174.84</v>
      </c>
      <c r="F428" s="65">
        <v>0.16</v>
      </c>
      <c r="G428" s="66">
        <f t="shared" ref="G428:G436" si="41">E428-(E428*F428)</f>
        <v>5186.8656000000001</v>
      </c>
    </row>
    <row r="429" spans="1:7" s="60" customFormat="1" x14ac:dyDescent="0.2">
      <c r="A429" s="61"/>
      <c r="B429" s="62" t="s">
        <v>133</v>
      </c>
      <c r="C429" s="63" t="s">
        <v>452</v>
      </c>
      <c r="D429" s="71" t="s">
        <v>134</v>
      </c>
      <c r="E429" s="64"/>
      <c r="F429" s="65"/>
      <c r="G429" s="66">
        <f t="shared" si="41"/>
        <v>0</v>
      </c>
    </row>
    <row r="430" spans="1:7" s="60" customFormat="1" x14ac:dyDescent="0.2">
      <c r="A430" s="61"/>
      <c r="B430" s="62" t="s">
        <v>70</v>
      </c>
      <c r="C430" s="63" t="s">
        <v>32</v>
      </c>
      <c r="D430" s="71" t="s">
        <v>33</v>
      </c>
      <c r="E430" s="64"/>
      <c r="F430" s="65"/>
      <c r="G430" s="66">
        <f t="shared" si="41"/>
        <v>0</v>
      </c>
    </row>
    <row r="431" spans="1:7" s="60" customFormat="1" x14ac:dyDescent="0.2">
      <c r="A431" s="61"/>
      <c r="B431" s="62" t="s">
        <v>71</v>
      </c>
      <c r="C431" s="63" t="s">
        <v>453</v>
      </c>
      <c r="D431" s="71" t="s">
        <v>72</v>
      </c>
      <c r="E431" s="64"/>
      <c r="F431" s="65"/>
      <c r="G431" s="66">
        <f t="shared" si="41"/>
        <v>0</v>
      </c>
    </row>
    <row r="432" spans="1:7" s="60" customFormat="1" x14ac:dyDescent="0.2">
      <c r="A432" s="61"/>
      <c r="B432" s="62" t="s">
        <v>73</v>
      </c>
      <c r="C432" s="63" t="s">
        <v>116</v>
      </c>
      <c r="D432" s="71" t="s">
        <v>73</v>
      </c>
      <c r="E432" s="64"/>
      <c r="F432" s="65"/>
      <c r="G432" s="66">
        <f t="shared" si="41"/>
        <v>0</v>
      </c>
    </row>
    <row r="433" spans="1:7" s="60" customFormat="1" x14ac:dyDescent="0.2">
      <c r="A433" s="61"/>
      <c r="B433" s="62" t="s">
        <v>75</v>
      </c>
      <c r="C433" s="63" t="s">
        <v>76</v>
      </c>
      <c r="D433" s="71" t="s">
        <v>77</v>
      </c>
      <c r="E433" s="64"/>
      <c r="F433" s="65"/>
      <c r="G433" s="66">
        <f t="shared" si="41"/>
        <v>0</v>
      </c>
    </row>
    <row r="434" spans="1:7" s="60" customFormat="1" x14ac:dyDescent="0.2">
      <c r="A434" s="61"/>
      <c r="B434" s="62" t="s">
        <v>78</v>
      </c>
      <c r="C434" s="63" t="s">
        <v>79</v>
      </c>
      <c r="D434" s="71" t="s">
        <v>80</v>
      </c>
      <c r="E434" s="64"/>
      <c r="F434" s="65"/>
      <c r="G434" s="66">
        <f t="shared" si="41"/>
        <v>0</v>
      </c>
    </row>
    <row r="435" spans="1:7" s="60" customFormat="1" x14ac:dyDescent="0.2">
      <c r="A435" s="61"/>
      <c r="B435" s="62" t="s">
        <v>81</v>
      </c>
      <c r="C435" s="63" t="s">
        <v>117</v>
      </c>
      <c r="D435" s="71" t="s">
        <v>83</v>
      </c>
      <c r="E435" s="64"/>
      <c r="F435" s="65"/>
      <c r="G435" s="66">
        <f t="shared" si="41"/>
        <v>0</v>
      </c>
    </row>
    <row r="436" spans="1:7" s="60" customFormat="1" x14ac:dyDescent="0.2">
      <c r="A436" s="61"/>
      <c r="B436" s="62" t="s">
        <v>84</v>
      </c>
      <c r="C436" s="63" t="s">
        <v>118</v>
      </c>
      <c r="D436" s="71" t="s">
        <v>86</v>
      </c>
      <c r="E436" s="64"/>
      <c r="F436" s="65"/>
      <c r="G436" s="66">
        <f t="shared" si="41"/>
        <v>0</v>
      </c>
    </row>
    <row r="437" spans="1:7" s="60" customFormat="1" x14ac:dyDescent="0.2">
      <c r="A437" s="61"/>
      <c r="B437" s="39"/>
      <c r="C437" s="144"/>
      <c r="D437" s="144"/>
      <c r="E437" s="145"/>
      <c r="F437" s="40" t="s">
        <v>26</v>
      </c>
      <c r="G437" s="66">
        <f>SUM(G428:G436)</f>
        <v>5186.8656000000001</v>
      </c>
    </row>
    <row r="438" spans="1:7" s="60" customFormat="1" ht="13.5" thickBot="1" x14ac:dyDescent="0.25">
      <c r="A438" s="61"/>
      <c r="B438" s="41"/>
      <c r="C438" s="42"/>
      <c r="D438" s="42"/>
      <c r="E438" s="43" t="s">
        <v>27</v>
      </c>
      <c r="F438" s="67"/>
      <c r="G438" s="66">
        <f>G437*F438</f>
        <v>0</v>
      </c>
    </row>
    <row r="439" spans="1:7" s="60" customFormat="1" ht="13.5" thickBot="1" x14ac:dyDescent="0.25">
      <c r="A439" s="61"/>
      <c r="B439" s="44"/>
      <c r="C439" s="45"/>
      <c r="D439" s="45"/>
      <c r="E439" s="46"/>
      <c r="F439" s="47" t="s">
        <v>28</v>
      </c>
      <c r="G439" s="68">
        <f>SUM(G437:G438)</f>
        <v>5186.8656000000001</v>
      </c>
    </row>
    <row r="440" spans="1:7" s="60" customFormat="1" x14ac:dyDescent="0.2">
      <c r="A440" s="61"/>
      <c r="B440" s="146" t="s">
        <v>29</v>
      </c>
      <c r="C440" s="147" t="s">
        <v>21</v>
      </c>
      <c r="D440" s="147" t="s">
        <v>22</v>
      </c>
      <c r="E440" s="147" t="s">
        <v>23</v>
      </c>
      <c r="F440" s="147" t="s">
        <v>24</v>
      </c>
      <c r="G440" s="147" t="s">
        <v>25</v>
      </c>
    </row>
    <row r="441" spans="1:7" s="60" customFormat="1" x14ac:dyDescent="0.2">
      <c r="A441" s="61"/>
      <c r="B441" s="48" t="s">
        <v>30</v>
      </c>
      <c r="C441" s="48" t="s">
        <v>21</v>
      </c>
      <c r="D441" s="120" t="s">
        <v>22</v>
      </c>
      <c r="E441" s="48" t="s">
        <v>23</v>
      </c>
      <c r="F441" s="48" t="s">
        <v>24</v>
      </c>
      <c r="G441" s="48" t="s">
        <v>25</v>
      </c>
    </row>
    <row r="442" spans="1:7" s="60" customFormat="1" x14ac:dyDescent="0.2">
      <c r="A442" s="61"/>
      <c r="B442" s="62" t="s">
        <v>470</v>
      </c>
      <c r="C442" s="63" t="s">
        <v>471</v>
      </c>
      <c r="D442" s="71" t="s">
        <v>472</v>
      </c>
      <c r="E442" s="64">
        <v>617.98969999999997</v>
      </c>
      <c r="F442" s="65">
        <v>0.25</v>
      </c>
      <c r="G442" s="66">
        <f t="shared" ref="G442:G456" si="42">E442-(E442*F442)</f>
        <v>463.49227499999995</v>
      </c>
    </row>
    <row r="443" spans="1:7" s="60" customFormat="1" x14ac:dyDescent="0.2">
      <c r="A443" s="61"/>
      <c r="B443" s="62" t="s">
        <v>473</v>
      </c>
      <c r="C443" s="63" t="s">
        <v>474</v>
      </c>
      <c r="D443" s="71" t="s">
        <v>475</v>
      </c>
      <c r="E443" s="64">
        <v>72.089699999999993</v>
      </c>
      <c r="F443" s="65">
        <v>0.35</v>
      </c>
      <c r="G443" s="66">
        <f t="shared" si="42"/>
        <v>46.858305000000001</v>
      </c>
    </row>
    <row r="444" spans="1:7" s="60" customFormat="1" ht="25.5" x14ac:dyDescent="0.2">
      <c r="A444" s="61"/>
      <c r="B444" s="62" t="s">
        <v>476</v>
      </c>
      <c r="C444" s="63" t="s">
        <v>477</v>
      </c>
      <c r="D444" s="71" t="s">
        <v>478</v>
      </c>
      <c r="E444" s="64">
        <v>164.78970000000001</v>
      </c>
      <c r="F444" s="65">
        <v>0.09</v>
      </c>
      <c r="G444" s="66">
        <f t="shared" si="42"/>
        <v>149.95862700000001</v>
      </c>
    </row>
    <row r="445" spans="1:7" s="60" customFormat="1" ht="25.5" x14ac:dyDescent="0.2">
      <c r="A445" s="61"/>
      <c r="B445" s="62" t="s">
        <v>479</v>
      </c>
      <c r="C445" s="63" t="s">
        <v>480</v>
      </c>
      <c r="D445" s="71" t="s">
        <v>481</v>
      </c>
      <c r="E445" s="64">
        <v>144.18970000000002</v>
      </c>
      <c r="F445" s="65">
        <v>0.2</v>
      </c>
      <c r="G445" s="66">
        <f t="shared" si="42"/>
        <v>115.35176000000001</v>
      </c>
    </row>
    <row r="446" spans="1:7" s="60" customFormat="1" ht="25.5" x14ac:dyDescent="0.2">
      <c r="A446" s="61"/>
      <c r="B446" s="62" t="s">
        <v>482</v>
      </c>
      <c r="C446" s="63" t="s">
        <v>483</v>
      </c>
      <c r="D446" s="71" t="s">
        <v>484</v>
      </c>
      <c r="E446" s="64">
        <v>144.18970000000002</v>
      </c>
      <c r="F446" s="65">
        <v>0.2</v>
      </c>
      <c r="G446" s="66">
        <f t="shared" si="42"/>
        <v>115.35176000000001</v>
      </c>
    </row>
    <row r="447" spans="1:7" s="60" customFormat="1" ht="25.5" x14ac:dyDescent="0.2">
      <c r="A447" s="61"/>
      <c r="B447" s="62" t="s">
        <v>485</v>
      </c>
      <c r="C447" s="63" t="s">
        <v>486</v>
      </c>
      <c r="D447" s="71" t="s">
        <v>487</v>
      </c>
      <c r="E447" s="64">
        <v>274.99970000000002</v>
      </c>
      <c r="F447" s="65">
        <v>0.25</v>
      </c>
      <c r="G447" s="66">
        <f t="shared" si="42"/>
        <v>206.249775</v>
      </c>
    </row>
    <row r="448" spans="1:7" s="60" customFormat="1" x14ac:dyDescent="0.2">
      <c r="A448" s="61"/>
      <c r="B448" s="62" t="s">
        <v>488</v>
      </c>
      <c r="C448" s="63" t="s">
        <v>489</v>
      </c>
      <c r="D448" s="71" t="s">
        <v>490</v>
      </c>
      <c r="E448" s="64">
        <v>51.489699999999999</v>
      </c>
      <c r="F448" s="65">
        <v>0.1</v>
      </c>
      <c r="G448" s="66">
        <f t="shared" si="42"/>
        <v>46.340730000000001</v>
      </c>
    </row>
    <row r="449" spans="1:7" s="60" customFormat="1" ht="25.5" x14ac:dyDescent="0.2">
      <c r="A449" s="61"/>
      <c r="B449" s="62" t="s">
        <v>491</v>
      </c>
      <c r="C449" s="63" t="s">
        <v>492</v>
      </c>
      <c r="D449" s="71" t="s">
        <v>493</v>
      </c>
      <c r="E449" s="64">
        <v>108.13969999999999</v>
      </c>
      <c r="F449" s="65">
        <v>0.1</v>
      </c>
      <c r="G449" s="66">
        <f t="shared" si="42"/>
        <v>97.325729999999993</v>
      </c>
    </row>
    <row r="450" spans="1:7" s="60" customFormat="1" x14ac:dyDescent="0.2">
      <c r="A450" s="61"/>
      <c r="B450" s="62" t="s">
        <v>494</v>
      </c>
      <c r="C450" s="63" t="s">
        <v>495</v>
      </c>
      <c r="D450" s="71" t="s">
        <v>496</v>
      </c>
      <c r="E450" s="64">
        <v>51.489699999999999</v>
      </c>
      <c r="F450" s="65">
        <v>0.1</v>
      </c>
      <c r="G450" s="66">
        <f t="shared" si="42"/>
        <v>46.340730000000001</v>
      </c>
    </row>
    <row r="451" spans="1:7" s="60" customFormat="1" ht="25.5" x14ac:dyDescent="0.2">
      <c r="A451" s="61"/>
      <c r="B451" s="62" t="s">
        <v>497</v>
      </c>
      <c r="C451" s="63" t="s">
        <v>498</v>
      </c>
      <c r="D451" s="71" t="s">
        <v>497</v>
      </c>
      <c r="E451" s="64">
        <v>1235.9897000000001</v>
      </c>
      <c r="F451" s="65">
        <v>0.17</v>
      </c>
      <c r="G451" s="66">
        <f t="shared" si="42"/>
        <v>1025.871451</v>
      </c>
    </row>
    <row r="452" spans="1:7" s="60" customFormat="1" x14ac:dyDescent="0.2">
      <c r="A452" s="61"/>
      <c r="B452" s="62" t="s">
        <v>499</v>
      </c>
      <c r="C452" s="63" t="s">
        <v>500</v>
      </c>
      <c r="D452" s="71" t="s">
        <v>501</v>
      </c>
      <c r="E452" s="64">
        <v>308.98970000000003</v>
      </c>
      <c r="F452" s="65">
        <v>0</v>
      </c>
      <c r="G452" s="66">
        <f t="shared" si="42"/>
        <v>308.98970000000003</v>
      </c>
    </row>
    <row r="453" spans="1:7" s="60" customFormat="1" x14ac:dyDescent="0.2">
      <c r="A453" s="61"/>
      <c r="B453" s="62" t="s">
        <v>502</v>
      </c>
      <c r="C453" s="63" t="s">
        <v>503</v>
      </c>
      <c r="D453" s="71" t="s">
        <v>504</v>
      </c>
      <c r="E453" s="64">
        <v>308.98970000000003</v>
      </c>
      <c r="F453" s="65">
        <v>0</v>
      </c>
      <c r="G453" s="66">
        <f t="shared" si="42"/>
        <v>308.98970000000003</v>
      </c>
    </row>
    <row r="454" spans="1:7" s="60" customFormat="1" ht="25.5" x14ac:dyDescent="0.2">
      <c r="A454" s="61"/>
      <c r="B454" s="62" t="s">
        <v>505</v>
      </c>
      <c r="C454" s="63" t="s">
        <v>506</v>
      </c>
      <c r="D454" s="71" t="s">
        <v>505</v>
      </c>
      <c r="E454" s="64">
        <v>617.98969999999997</v>
      </c>
      <c r="F454" s="65">
        <v>0</v>
      </c>
      <c r="G454" s="66">
        <f t="shared" si="42"/>
        <v>617.98969999999997</v>
      </c>
    </row>
    <row r="455" spans="1:7" s="60" customFormat="1" ht="25.5" x14ac:dyDescent="0.2">
      <c r="A455" s="61"/>
      <c r="B455" s="62" t="s">
        <v>507</v>
      </c>
      <c r="C455" s="63" t="s">
        <v>508</v>
      </c>
      <c r="D455" s="71" t="s">
        <v>509</v>
      </c>
      <c r="E455" s="64">
        <v>648.88970000000006</v>
      </c>
      <c r="F455" s="65">
        <v>0</v>
      </c>
      <c r="G455" s="66">
        <f t="shared" si="42"/>
        <v>648.88970000000006</v>
      </c>
    </row>
    <row r="456" spans="1:7" s="60" customFormat="1" ht="25.5" x14ac:dyDescent="0.2">
      <c r="A456" s="61"/>
      <c r="B456" s="62" t="s">
        <v>510</v>
      </c>
      <c r="C456" s="63" t="s">
        <v>511</v>
      </c>
      <c r="D456" s="71" t="s">
        <v>512</v>
      </c>
      <c r="E456" s="64">
        <v>236.8897</v>
      </c>
      <c r="F456" s="65">
        <v>0</v>
      </c>
      <c r="G456" s="66">
        <f t="shared" si="42"/>
        <v>236.8897</v>
      </c>
    </row>
    <row r="457" spans="1:7" s="60" customFormat="1" x14ac:dyDescent="0.2">
      <c r="A457" s="61"/>
      <c r="B457" s="69"/>
      <c r="C457" s="70"/>
      <c r="D457" s="70"/>
      <c r="E457" s="69"/>
      <c r="F457" s="69"/>
      <c r="G457" s="69"/>
    </row>
    <row r="458" spans="1:7" s="60" customFormat="1" ht="12.75" customHeight="1" x14ac:dyDescent="0.2">
      <c r="A458" s="36">
        <v>27</v>
      </c>
      <c r="B458" s="37" t="s">
        <v>18</v>
      </c>
      <c r="C458" s="138" t="str">
        <f>IFERROR(VLOOKUP($A458,'Lot 2 Pricing (IMS)'!$B$6:$C$520,2,FALSE),"")</f>
        <v>atswarranty3year</v>
      </c>
      <c r="D458" s="139"/>
      <c r="E458" s="142" t="s">
        <v>19</v>
      </c>
      <c r="F458" s="148"/>
      <c r="G458" s="59">
        <v>27</v>
      </c>
    </row>
    <row r="459" spans="1:7" s="60" customFormat="1" x14ac:dyDescent="0.2">
      <c r="A459" s="61"/>
      <c r="B459" s="38" t="s">
        <v>20</v>
      </c>
      <c r="C459" s="38" t="s">
        <v>21</v>
      </c>
      <c r="D459" s="38" t="s">
        <v>22</v>
      </c>
      <c r="E459" s="37" t="s">
        <v>23</v>
      </c>
      <c r="F459" s="37" t="s">
        <v>24</v>
      </c>
      <c r="G459" s="37" t="s">
        <v>25</v>
      </c>
    </row>
    <row r="460" spans="1:7" s="60" customFormat="1" ht="25.5" x14ac:dyDescent="0.2">
      <c r="A460" s="61"/>
      <c r="B460" s="62" t="s">
        <v>414</v>
      </c>
      <c r="C460" s="63" t="s">
        <v>415</v>
      </c>
      <c r="D460" s="71" t="s">
        <v>454</v>
      </c>
      <c r="E460" s="64">
        <v>686.08</v>
      </c>
      <c r="F460" s="65">
        <v>0</v>
      </c>
      <c r="G460" s="66">
        <f t="shared" ref="G460" si="43">E460-(E460*F460)</f>
        <v>686.08</v>
      </c>
    </row>
    <row r="461" spans="1:7" s="60" customFormat="1" x14ac:dyDescent="0.2">
      <c r="A461" s="61"/>
      <c r="B461" s="39"/>
      <c r="C461" s="144"/>
      <c r="D461" s="144"/>
      <c r="E461" s="145"/>
      <c r="F461" s="40" t="s">
        <v>26</v>
      </c>
      <c r="G461" s="66">
        <f>SUM(G460:G460)</f>
        <v>686.08</v>
      </c>
    </row>
    <row r="462" spans="1:7" s="60" customFormat="1" ht="13.5" thickBot="1" x14ac:dyDescent="0.25">
      <c r="A462" s="61"/>
      <c r="B462" s="41"/>
      <c r="C462" s="42"/>
      <c r="D462" s="42"/>
      <c r="E462" s="43" t="s">
        <v>27</v>
      </c>
      <c r="F462" s="67"/>
      <c r="G462" s="66">
        <f>G461*F462</f>
        <v>0</v>
      </c>
    </row>
    <row r="463" spans="1:7" s="60" customFormat="1" ht="13.5" thickBot="1" x14ac:dyDescent="0.25">
      <c r="A463" s="61"/>
      <c r="B463" s="44"/>
      <c r="C463" s="45"/>
      <c r="D463" s="45"/>
      <c r="E463" s="46"/>
      <c r="F463" s="47" t="s">
        <v>28</v>
      </c>
      <c r="G463" s="68">
        <f>SUM(G461:G462)</f>
        <v>686.08</v>
      </c>
    </row>
    <row r="464" spans="1:7" s="60" customFormat="1" x14ac:dyDescent="0.2">
      <c r="A464" s="61"/>
      <c r="B464" s="146" t="s">
        <v>29</v>
      </c>
      <c r="C464" s="147" t="s">
        <v>21</v>
      </c>
      <c r="D464" s="147" t="s">
        <v>22</v>
      </c>
      <c r="E464" s="147" t="s">
        <v>23</v>
      </c>
      <c r="F464" s="147" t="s">
        <v>24</v>
      </c>
      <c r="G464" s="147" t="s">
        <v>25</v>
      </c>
    </row>
    <row r="465" spans="1:7" s="60" customFormat="1" x14ac:dyDescent="0.2">
      <c r="A465" s="61"/>
      <c r="B465" s="48" t="s">
        <v>30</v>
      </c>
      <c r="C465" s="48" t="s">
        <v>21</v>
      </c>
      <c r="D465" s="120" t="s">
        <v>22</v>
      </c>
      <c r="E465" s="48" t="s">
        <v>23</v>
      </c>
      <c r="F465" s="48" t="s">
        <v>24</v>
      </c>
      <c r="G465" s="48" t="s">
        <v>25</v>
      </c>
    </row>
    <row r="466" spans="1:7" s="60" customFormat="1" x14ac:dyDescent="0.2">
      <c r="A466" s="61"/>
      <c r="B466" s="72"/>
      <c r="C466" s="49"/>
      <c r="D466" s="121"/>
      <c r="E466" s="73"/>
      <c r="F466" s="74"/>
      <c r="G466" s="66">
        <f>E466-(E466*F466)</f>
        <v>0</v>
      </c>
    </row>
    <row r="467" spans="1:7" s="60" customFormat="1" x14ac:dyDescent="0.2">
      <c r="A467" s="61"/>
      <c r="B467" s="69"/>
      <c r="C467" s="70"/>
      <c r="D467" s="70"/>
      <c r="E467" s="69"/>
      <c r="F467" s="69"/>
      <c r="G467" s="69"/>
    </row>
    <row r="468" spans="1:7" s="60" customFormat="1" ht="12.75" customHeight="1" x14ac:dyDescent="0.2">
      <c r="A468" s="36">
        <v>28</v>
      </c>
      <c r="B468" s="37" t="s">
        <v>18</v>
      </c>
      <c r="C468" s="138" t="str">
        <f>IFERROR(VLOOKUP($A468,'Lot 2 Pricing (IMS)'!$B$6:$C$520,2,FALSE),"")</f>
        <v>asusrogstrix17</v>
      </c>
      <c r="D468" s="139"/>
      <c r="E468" s="142" t="s">
        <v>19</v>
      </c>
      <c r="F468" s="143"/>
      <c r="G468" s="59">
        <v>28</v>
      </c>
    </row>
    <row r="469" spans="1:7" s="60" customFormat="1" x14ac:dyDescent="0.2">
      <c r="A469" s="61"/>
      <c r="B469" s="38" t="s">
        <v>20</v>
      </c>
      <c r="C469" s="38" t="s">
        <v>21</v>
      </c>
      <c r="D469" s="38" t="s">
        <v>22</v>
      </c>
      <c r="E469" s="37" t="s">
        <v>23</v>
      </c>
      <c r="F469" s="37" t="s">
        <v>24</v>
      </c>
      <c r="G469" s="37" t="s">
        <v>25</v>
      </c>
    </row>
    <row r="470" spans="1:7" s="60" customFormat="1" ht="25.5" x14ac:dyDescent="0.2">
      <c r="A470" s="61"/>
      <c r="B470" s="62" t="s">
        <v>416</v>
      </c>
      <c r="C470" s="63" t="s">
        <v>417</v>
      </c>
      <c r="D470" s="71" t="s">
        <v>416</v>
      </c>
      <c r="E470" s="64">
        <v>6736.19</v>
      </c>
      <c r="F470" s="65">
        <v>0.2</v>
      </c>
      <c r="G470" s="66">
        <f t="shared" ref="G470:G477" si="44">E470-(E470*F470)</f>
        <v>5388.9519999999993</v>
      </c>
    </row>
    <row r="471" spans="1:7" s="60" customFormat="1" x14ac:dyDescent="0.2">
      <c r="A471" s="61"/>
      <c r="B471" s="62" t="s">
        <v>70</v>
      </c>
      <c r="C471" s="63" t="s">
        <v>32</v>
      </c>
      <c r="D471" s="71" t="s">
        <v>33</v>
      </c>
      <c r="E471" s="64"/>
      <c r="F471" s="65"/>
      <c r="G471" s="66">
        <f t="shared" si="44"/>
        <v>0</v>
      </c>
    </row>
    <row r="472" spans="1:7" s="60" customFormat="1" x14ac:dyDescent="0.2">
      <c r="A472" s="61"/>
      <c r="B472" s="62" t="s">
        <v>71</v>
      </c>
      <c r="C472" s="63" t="s">
        <v>453</v>
      </c>
      <c r="D472" s="71" t="s">
        <v>72</v>
      </c>
      <c r="E472" s="64"/>
      <c r="F472" s="65"/>
      <c r="G472" s="66">
        <f t="shared" si="44"/>
        <v>0</v>
      </c>
    </row>
    <row r="473" spans="1:7" s="60" customFormat="1" x14ac:dyDescent="0.2">
      <c r="A473" s="61"/>
      <c r="B473" s="62" t="s">
        <v>73</v>
      </c>
      <c r="C473" s="63" t="s">
        <v>116</v>
      </c>
      <c r="D473" s="71" t="s">
        <v>73</v>
      </c>
      <c r="E473" s="64"/>
      <c r="F473" s="65"/>
      <c r="G473" s="66">
        <f t="shared" si="44"/>
        <v>0</v>
      </c>
    </row>
    <row r="474" spans="1:7" s="60" customFormat="1" x14ac:dyDescent="0.2">
      <c r="A474" s="61"/>
      <c r="B474" s="62" t="s">
        <v>75</v>
      </c>
      <c r="C474" s="63" t="s">
        <v>76</v>
      </c>
      <c r="D474" s="71" t="s">
        <v>77</v>
      </c>
      <c r="E474" s="64"/>
      <c r="F474" s="65"/>
      <c r="G474" s="66">
        <f t="shared" si="44"/>
        <v>0</v>
      </c>
    </row>
    <row r="475" spans="1:7" s="60" customFormat="1" x14ac:dyDescent="0.2">
      <c r="A475" s="61"/>
      <c r="B475" s="62" t="s">
        <v>78</v>
      </c>
      <c r="C475" s="63" t="s">
        <v>79</v>
      </c>
      <c r="D475" s="71" t="s">
        <v>80</v>
      </c>
      <c r="E475" s="64"/>
      <c r="F475" s="65"/>
      <c r="G475" s="66">
        <f t="shared" si="44"/>
        <v>0</v>
      </c>
    </row>
    <row r="476" spans="1:7" s="60" customFormat="1" x14ac:dyDescent="0.2">
      <c r="A476" s="61"/>
      <c r="B476" s="62" t="s">
        <v>81</v>
      </c>
      <c r="C476" s="63" t="s">
        <v>117</v>
      </c>
      <c r="D476" s="71" t="s">
        <v>83</v>
      </c>
      <c r="E476" s="64"/>
      <c r="F476" s="65"/>
      <c r="G476" s="66">
        <f t="shared" si="44"/>
        <v>0</v>
      </c>
    </row>
    <row r="477" spans="1:7" s="60" customFormat="1" x14ac:dyDescent="0.2">
      <c r="A477" s="61"/>
      <c r="B477" s="62" t="s">
        <v>84</v>
      </c>
      <c r="C477" s="63" t="s">
        <v>118</v>
      </c>
      <c r="D477" s="71" t="s">
        <v>86</v>
      </c>
      <c r="E477" s="64"/>
      <c r="F477" s="65"/>
      <c r="G477" s="66">
        <f t="shared" si="44"/>
        <v>0</v>
      </c>
    </row>
    <row r="478" spans="1:7" s="60" customFormat="1" x14ac:dyDescent="0.2">
      <c r="A478" s="61"/>
      <c r="B478" s="39"/>
      <c r="C478" s="144"/>
      <c r="D478" s="144"/>
      <c r="E478" s="145"/>
      <c r="F478" s="40" t="s">
        <v>26</v>
      </c>
      <c r="G478" s="66">
        <f>SUM(G470:G477)</f>
        <v>5388.9519999999993</v>
      </c>
    </row>
    <row r="479" spans="1:7" s="60" customFormat="1" ht="13.5" thickBot="1" x14ac:dyDescent="0.25">
      <c r="A479" s="61"/>
      <c r="B479" s="41"/>
      <c r="C479" s="42"/>
      <c r="D479" s="42"/>
      <c r="E479" s="43" t="s">
        <v>27</v>
      </c>
      <c r="F479" s="67"/>
      <c r="G479" s="66">
        <f>G478*F479</f>
        <v>0</v>
      </c>
    </row>
    <row r="480" spans="1:7" s="60" customFormat="1" ht="13.5" thickBot="1" x14ac:dyDescent="0.25">
      <c r="A480" s="61"/>
      <c r="B480" s="44"/>
      <c r="C480" s="45"/>
      <c r="D480" s="45"/>
      <c r="E480" s="46"/>
      <c r="F480" s="47" t="s">
        <v>28</v>
      </c>
      <c r="G480" s="68">
        <f>SUM(G478:G479)</f>
        <v>5388.9519999999993</v>
      </c>
    </row>
    <row r="481" spans="1:7" s="60" customFormat="1" x14ac:dyDescent="0.2">
      <c r="A481" s="61"/>
      <c r="B481" s="146" t="s">
        <v>29</v>
      </c>
      <c r="C481" s="147" t="s">
        <v>21</v>
      </c>
      <c r="D481" s="147" t="s">
        <v>22</v>
      </c>
      <c r="E481" s="147" t="s">
        <v>23</v>
      </c>
      <c r="F481" s="147" t="s">
        <v>24</v>
      </c>
      <c r="G481" s="147" t="s">
        <v>25</v>
      </c>
    </row>
    <row r="482" spans="1:7" s="60" customFormat="1" x14ac:dyDescent="0.2">
      <c r="A482" s="61"/>
      <c r="B482" s="48" t="s">
        <v>30</v>
      </c>
      <c r="C482" s="48" t="s">
        <v>21</v>
      </c>
      <c r="D482" s="120" t="s">
        <v>22</v>
      </c>
      <c r="E482" s="48" t="s">
        <v>23</v>
      </c>
      <c r="F482" s="48" t="s">
        <v>24</v>
      </c>
      <c r="G482" s="48" t="s">
        <v>25</v>
      </c>
    </row>
    <row r="483" spans="1:7" s="60" customFormat="1" x14ac:dyDescent="0.2">
      <c r="A483" s="61"/>
      <c r="B483" s="75" t="s">
        <v>535</v>
      </c>
      <c r="C483" s="50" t="s">
        <v>536</v>
      </c>
      <c r="D483" s="122" t="s">
        <v>537</v>
      </c>
      <c r="E483" s="76">
        <v>41.189700000000002</v>
      </c>
      <c r="F483" s="77">
        <v>0.2</v>
      </c>
      <c r="G483" s="66">
        <f t="shared" ref="G483:G491" si="45">E483-(E483*F483)</f>
        <v>32.95176</v>
      </c>
    </row>
    <row r="484" spans="1:7" s="60" customFormat="1" x14ac:dyDescent="0.2">
      <c r="A484" s="61"/>
      <c r="B484" s="75" t="s">
        <v>538</v>
      </c>
      <c r="C484" s="50" t="s">
        <v>539</v>
      </c>
      <c r="D484" s="122" t="s">
        <v>540</v>
      </c>
      <c r="E484" s="76">
        <v>57.659399999999998</v>
      </c>
      <c r="F484" s="77">
        <v>0.2</v>
      </c>
      <c r="G484" s="66">
        <f t="shared" si="45"/>
        <v>46.127519999999997</v>
      </c>
    </row>
    <row r="485" spans="1:7" s="60" customFormat="1" ht="25.5" x14ac:dyDescent="0.2">
      <c r="A485" s="61"/>
      <c r="B485" s="75" t="s">
        <v>541</v>
      </c>
      <c r="C485" s="50" t="s">
        <v>542</v>
      </c>
      <c r="D485" s="122" t="s">
        <v>543</v>
      </c>
      <c r="E485" s="76">
        <v>514.98969999999997</v>
      </c>
      <c r="F485" s="77">
        <v>0.2</v>
      </c>
      <c r="G485" s="66">
        <f t="shared" si="45"/>
        <v>411.99176</v>
      </c>
    </row>
    <row r="486" spans="1:7" s="60" customFormat="1" ht="25.5" x14ac:dyDescent="0.2">
      <c r="A486" s="61"/>
      <c r="B486" s="75" t="s">
        <v>544</v>
      </c>
      <c r="C486" s="50" t="s">
        <v>545</v>
      </c>
      <c r="D486" s="122" t="s">
        <v>546</v>
      </c>
      <c r="E486" s="76">
        <v>72.089699999999993</v>
      </c>
      <c r="F486" s="77">
        <v>0.2</v>
      </c>
      <c r="G486" s="66">
        <f t="shared" si="45"/>
        <v>57.671759999999992</v>
      </c>
    </row>
    <row r="487" spans="1:7" s="60" customFormat="1" x14ac:dyDescent="0.2">
      <c r="A487" s="61"/>
      <c r="B487" s="75" t="s">
        <v>547</v>
      </c>
      <c r="C487" s="50" t="s">
        <v>548</v>
      </c>
      <c r="D487" s="122" t="s">
        <v>549</v>
      </c>
      <c r="E487" s="76">
        <v>175.08970000000002</v>
      </c>
      <c r="F487" s="77">
        <v>0.2</v>
      </c>
      <c r="G487" s="66">
        <f t="shared" si="45"/>
        <v>140.07176000000001</v>
      </c>
    </row>
    <row r="488" spans="1:7" s="60" customFormat="1" x14ac:dyDescent="0.2">
      <c r="A488" s="61"/>
      <c r="B488" s="75" t="s">
        <v>550</v>
      </c>
      <c r="C488" s="50" t="s">
        <v>551</v>
      </c>
      <c r="D488" s="122" t="s">
        <v>552</v>
      </c>
      <c r="E488" s="76">
        <v>72.089699999999993</v>
      </c>
      <c r="F488" s="77">
        <v>0.2</v>
      </c>
      <c r="G488" s="66">
        <f t="shared" si="45"/>
        <v>57.671759999999992</v>
      </c>
    </row>
    <row r="489" spans="1:7" s="60" customFormat="1" x14ac:dyDescent="0.2">
      <c r="A489" s="61"/>
      <c r="B489" s="75" t="s">
        <v>553</v>
      </c>
      <c r="C489" s="50" t="s">
        <v>554</v>
      </c>
      <c r="D489" s="122" t="s">
        <v>555</v>
      </c>
      <c r="E489" s="76">
        <v>144.18970000000002</v>
      </c>
      <c r="F489" s="77">
        <v>0.2</v>
      </c>
      <c r="G489" s="66">
        <f t="shared" si="45"/>
        <v>115.35176000000001</v>
      </c>
    </row>
    <row r="490" spans="1:7" s="60" customFormat="1" x14ac:dyDescent="0.2">
      <c r="A490" s="61"/>
      <c r="B490" s="75" t="s">
        <v>556</v>
      </c>
      <c r="C490" s="50" t="s">
        <v>557</v>
      </c>
      <c r="D490" s="122" t="s">
        <v>239</v>
      </c>
      <c r="E490" s="76">
        <v>9.2597000000000005</v>
      </c>
      <c r="F490" s="77">
        <v>0</v>
      </c>
      <c r="G490" s="66">
        <f t="shared" si="45"/>
        <v>9.2597000000000005</v>
      </c>
    </row>
    <row r="491" spans="1:7" s="60" customFormat="1" x14ac:dyDescent="0.2">
      <c r="A491" s="61"/>
      <c r="B491" s="75" t="s">
        <v>558</v>
      </c>
      <c r="C491" s="50" t="s">
        <v>559</v>
      </c>
      <c r="D491" s="122" t="s">
        <v>560</v>
      </c>
      <c r="E491" s="76">
        <v>82.389699999999991</v>
      </c>
      <c r="F491" s="77">
        <v>0.2</v>
      </c>
      <c r="G491" s="66">
        <f t="shared" si="45"/>
        <v>65.911759999999987</v>
      </c>
    </row>
    <row r="492" spans="1:7" s="60" customFormat="1" x14ac:dyDescent="0.2">
      <c r="A492" s="61"/>
      <c r="B492" s="69"/>
      <c r="C492" s="70"/>
      <c r="D492" s="70"/>
      <c r="E492" s="69"/>
      <c r="F492" s="69"/>
      <c r="G492" s="69"/>
    </row>
    <row r="493" spans="1:7" s="60" customFormat="1" ht="12.75" customHeight="1" x14ac:dyDescent="0.2">
      <c r="A493" s="36">
        <v>29</v>
      </c>
      <c r="B493" s="37" t="s">
        <v>18</v>
      </c>
      <c r="C493" s="138" t="str">
        <f>IFERROR(VLOOKUP($A493,'Lot 2 Pricing (IMS)'!$B$6:$C$520,2,FALSE),"")</f>
        <v>asus3yearwarranty</v>
      </c>
      <c r="D493" s="139"/>
      <c r="E493" s="142" t="s">
        <v>19</v>
      </c>
      <c r="F493" s="148"/>
      <c r="G493" s="59">
        <v>29</v>
      </c>
    </row>
    <row r="494" spans="1:7" s="60" customFormat="1" x14ac:dyDescent="0.2">
      <c r="A494" s="61"/>
      <c r="B494" s="38" t="s">
        <v>20</v>
      </c>
      <c r="C494" s="38" t="s">
        <v>21</v>
      </c>
      <c r="D494" s="38" t="s">
        <v>22</v>
      </c>
      <c r="E494" s="37" t="s">
        <v>23</v>
      </c>
      <c r="F494" s="37" t="s">
        <v>24</v>
      </c>
      <c r="G494" s="37" t="s">
        <v>25</v>
      </c>
    </row>
    <row r="495" spans="1:7" s="60" customFormat="1" ht="25.5" x14ac:dyDescent="0.2">
      <c r="A495" s="61"/>
      <c r="B495" s="62" t="s">
        <v>419</v>
      </c>
      <c r="C495" s="63" t="s">
        <v>526</v>
      </c>
      <c r="D495" s="71" t="s">
        <v>419</v>
      </c>
      <c r="E495" s="64">
        <v>686.08</v>
      </c>
      <c r="F495" s="65">
        <v>0</v>
      </c>
      <c r="G495" s="66">
        <f t="shared" ref="G495" si="46">E495-(E495*F495)</f>
        <v>686.08</v>
      </c>
    </row>
    <row r="496" spans="1:7" s="60" customFormat="1" x14ac:dyDescent="0.2">
      <c r="A496" s="61"/>
      <c r="B496" s="39"/>
      <c r="C496" s="144"/>
      <c r="D496" s="144"/>
      <c r="E496" s="145"/>
      <c r="F496" s="40" t="s">
        <v>26</v>
      </c>
      <c r="G496" s="66">
        <f>SUM(G495:G495)</f>
        <v>686.08</v>
      </c>
    </row>
    <row r="497" spans="1:7" s="60" customFormat="1" ht="13.5" thickBot="1" x14ac:dyDescent="0.25">
      <c r="A497" s="61"/>
      <c r="B497" s="41"/>
      <c r="C497" s="42"/>
      <c r="D497" s="42"/>
      <c r="E497" s="43" t="s">
        <v>27</v>
      </c>
      <c r="F497" s="67"/>
      <c r="G497" s="66">
        <f>G496*F497</f>
        <v>0</v>
      </c>
    </row>
    <row r="498" spans="1:7" s="60" customFormat="1" ht="13.5" thickBot="1" x14ac:dyDescent="0.25">
      <c r="A498" s="61"/>
      <c r="B498" s="44"/>
      <c r="C498" s="45"/>
      <c r="D498" s="45"/>
      <c r="E498" s="46"/>
      <c r="F498" s="47" t="s">
        <v>28</v>
      </c>
      <c r="G498" s="68">
        <f>SUM(G496:G497)</f>
        <v>686.08</v>
      </c>
    </row>
    <row r="499" spans="1:7" s="60" customFormat="1" x14ac:dyDescent="0.2">
      <c r="A499" s="61"/>
      <c r="B499" s="146" t="s">
        <v>29</v>
      </c>
      <c r="C499" s="147" t="s">
        <v>21</v>
      </c>
      <c r="D499" s="147" t="s">
        <v>22</v>
      </c>
      <c r="E499" s="147" t="s">
        <v>23</v>
      </c>
      <c r="F499" s="147" t="s">
        <v>24</v>
      </c>
      <c r="G499" s="147" t="s">
        <v>25</v>
      </c>
    </row>
    <row r="500" spans="1:7" s="60" customFormat="1" x14ac:dyDescent="0.2">
      <c r="A500" s="61"/>
      <c r="B500" s="48" t="s">
        <v>30</v>
      </c>
      <c r="C500" s="48" t="s">
        <v>21</v>
      </c>
      <c r="D500" s="120" t="s">
        <v>22</v>
      </c>
      <c r="E500" s="48" t="s">
        <v>23</v>
      </c>
      <c r="F500" s="48" t="s">
        <v>24</v>
      </c>
      <c r="G500" s="48" t="s">
        <v>25</v>
      </c>
    </row>
    <row r="501" spans="1:7" s="60" customFormat="1" x14ac:dyDescent="0.2">
      <c r="A501" s="61"/>
      <c r="B501" s="72"/>
      <c r="C501" s="49"/>
      <c r="D501" s="121"/>
      <c r="E501" s="73"/>
      <c r="F501" s="74"/>
      <c r="G501" s="66">
        <f>E501-(E501*F501)</f>
        <v>0</v>
      </c>
    </row>
    <row r="502" spans="1:7" s="60" customFormat="1" x14ac:dyDescent="0.2">
      <c r="A502" s="61"/>
      <c r="B502" s="69"/>
      <c r="C502" s="70"/>
      <c r="D502" s="70"/>
      <c r="E502" s="69"/>
      <c r="F502" s="69"/>
      <c r="G502" s="69"/>
    </row>
    <row r="503" spans="1:7" s="60" customFormat="1" ht="12.75" customHeight="1" x14ac:dyDescent="0.2">
      <c r="A503" s="36">
        <v>30</v>
      </c>
      <c r="B503" s="37" t="s">
        <v>18</v>
      </c>
      <c r="C503" s="138" t="str">
        <f>IFERROR(VLOOKUP($A503,'Lot 2 Pricing (IMS)'!$B$6:$C$520,2,FALSE),"")</f>
        <v>asusrogstrix15</v>
      </c>
      <c r="D503" s="139"/>
      <c r="E503" s="142" t="s">
        <v>19</v>
      </c>
      <c r="F503" s="143"/>
      <c r="G503" s="59">
        <v>30</v>
      </c>
    </row>
    <row r="504" spans="1:7" s="60" customFormat="1" x14ac:dyDescent="0.2">
      <c r="A504" s="61"/>
      <c r="B504" s="38" t="s">
        <v>20</v>
      </c>
      <c r="C504" s="38" t="s">
        <v>21</v>
      </c>
      <c r="D504" s="38" t="s">
        <v>22</v>
      </c>
      <c r="E504" s="37" t="s">
        <v>23</v>
      </c>
      <c r="F504" s="37" t="s">
        <v>24</v>
      </c>
      <c r="G504" s="37" t="s">
        <v>25</v>
      </c>
    </row>
    <row r="505" spans="1:7" s="60" customFormat="1" ht="25.5" x14ac:dyDescent="0.2">
      <c r="A505" s="61"/>
      <c r="B505" s="62" t="s">
        <v>421</v>
      </c>
      <c r="C505" s="63" t="s">
        <v>527</v>
      </c>
      <c r="D505" s="71" t="s">
        <v>421</v>
      </c>
      <c r="E505" s="64">
        <v>8420.24</v>
      </c>
      <c r="F505" s="65">
        <v>0.4</v>
      </c>
      <c r="G505" s="66">
        <f t="shared" ref="G505:G512" si="47">E505-(E505*F505)</f>
        <v>5052.1440000000002</v>
      </c>
    </row>
    <row r="506" spans="1:7" s="60" customFormat="1" x14ac:dyDescent="0.2">
      <c r="A506" s="61"/>
      <c r="B506" s="62" t="s">
        <v>70</v>
      </c>
      <c r="C506" s="63" t="s">
        <v>32</v>
      </c>
      <c r="D506" s="71" t="s">
        <v>33</v>
      </c>
      <c r="E506" s="64"/>
      <c r="F506" s="65"/>
      <c r="G506" s="66">
        <f t="shared" si="47"/>
        <v>0</v>
      </c>
    </row>
    <row r="507" spans="1:7" s="60" customFormat="1" x14ac:dyDescent="0.2">
      <c r="A507" s="61"/>
      <c r="B507" s="62" t="s">
        <v>71</v>
      </c>
      <c r="C507" s="63" t="s">
        <v>453</v>
      </c>
      <c r="D507" s="71" t="s">
        <v>72</v>
      </c>
      <c r="E507" s="64"/>
      <c r="F507" s="65"/>
      <c r="G507" s="66">
        <f t="shared" si="47"/>
        <v>0</v>
      </c>
    </row>
    <row r="508" spans="1:7" s="60" customFormat="1" x14ac:dyDescent="0.2">
      <c r="A508" s="61"/>
      <c r="B508" s="62" t="s">
        <v>73</v>
      </c>
      <c r="C508" s="63" t="s">
        <v>116</v>
      </c>
      <c r="D508" s="71" t="s">
        <v>73</v>
      </c>
      <c r="E508" s="64"/>
      <c r="F508" s="65"/>
      <c r="G508" s="66">
        <f t="shared" si="47"/>
        <v>0</v>
      </c>
    </row>
    <row r="509" spans="1:7" s="60" customFormat="1" x14ac:dyDescent="0.2">
      <c r="A509" s="61"/>
      <c r="B509" s="62" t="s">
        <v>75</v>
      </c>
      <c r="C509" s="63" t="s">
        <v>76</v>
      </c>
      <c r="D509" s="71" t="s">
        <v>77</v>
      </c>
      <c r="E509" s="64"/>
      <c r="F509" s="65"/>
      <c r="G509" s="66">
        <f t="shared" si="47"/>
        <v>0</v>
      </c>
    </row>
    <row r="510" spans="1:7" s="60" customFormat="1" x14ac:dyDescent="0.2">
      <c r="A510" s="61"/>
      <c r="B510" s="62" t="s">
        <v>78</v>
      </c>
      <c r="C510" s="63" t="s">
        <v>79</v>
      </c>
      <c r="D510" s="71" t="s">
        <v>80</v>
      </c>
      <c r="E510" s="64"/>
      <c r="F510" s="65"/>
      <c r="G510" s="66">
        <f t="shared" si="47"/>
        <v>0</v>
      </c>
    </row>
    <row r="511" spans="1:7" s="60" customFormat="1" x14ac:dyDescent="0.2">
      <c r="A511" s="61"/>
      <c r="B511" s="62" t="s">
        <v>81</v>
      </c>
      <c r="C511" s="63" t="s">
        <v>117</v>
      </c>
      <c r="D511" s="71" t="s">
        <v>83</v>
      </c>
      <c r="E511" s="64"/>
      <c r="F511" s="65"/>
      <c r="G511" s="66">
        <f t="shared" si="47"/>
        <v>0</v>
      </c>
    </row>
    <row r="512" spans="1:7" x14ac:dyDescent="0.2">
      <c r="A512" s="61"/>
      <c r="B512" s="62" t="s">
        <v>84</v>
      </c>
      <c r="C512" s="63" t="s">
        <v>118</v>
      </c>
      <c r="D512" s="71" t="s">
        <v>86</v>
      </c>
      <c r="E512" s="64"/>
      <c r="F512" s="65"/>
      <c r="G512" s="66">
        <f t="shared" si="47"/>
        <v>0</v>
      </c>
    </row>
    <row r="513" spans="1:7" x14ac:dyDescent="0.2">
      <c r="A513" s="61"/>
      <c r="B513" s="39"/>
      <c r="C513" s="144"/>
      <c r="D513" s="144"/>
      <c r="E513" s="145"/>
      <c r="F513" s="40" t="s">
        <v>26</v>
      </c>
      <c r="G513" s="66">
        <f>SUM(G505:G512)</f>
        <v>5052.1440000000002</v>
      </c>
    </row>
    <row r="514" spans="1:7" ht="13.5" thickBot="1" x14ac:dyDescent="0.25">
      <c r="A514" s="61"/>
      <c r="B514" s="41"/>
      <c r="C514" s="42"/>
      <c r="D514" s="42"/>
      <c r="E514" s="43" t="s">
        <v>27</v>
      </c>
      <c r="F514" s="67"/>
      <c r="G514" s="66">
        <f>G513*F514</f>
        <v>0</v>
      </c>
    </row>
    <row r="515" spans="1:7" ht="13.5" thickBot="1" x14ac:dyDescent="0.25">
      <c r="A515" s="61"/>
      <c r="B515" s="44"/>
      <c r="C515" s="45"/>
      <c r="D515" s="45"/>
      <c r="E515" s="46"/>
      <c r="F515" s="47" t="s">
        <v>28</v>
      </c>
      <c r="G515" s="68">
        <f>SUM(G513:G514)</f>
        <v>5052.1440000000002</v>
      </c>
    </row>
    <row r="516" spans="1:7" x14ac:dyDescent="0.2">
      <c r="A516" s="61"/>
      <c r="B516" s="146" t="s">
        <v>29</v>
      </c>
      <c r="C516" s="147" t="s">
        <v>21</v>
      </c>
      <c r="D516" s="147" t="s">
        <v>22</v>
      </c>
      <c r="E516" s="147" t="s">
        <v>23</v>
      </c>
      <c r="F516" s="147" t="s">
        <v>24</v>
      </c>
      <c r="G516" s="147" t="s">
        <v>25</v>
      </c>
    </row>
    <row r="517" spans="1:7" x14ac:dyDescent="0.2">
      <c r="A517" s="61"/>
      <c r="B517" s="48" t="s">
        <v>30</v>
      </c>
      <c r="C517" s="48" t="s">
        <v>21</v>
      </c>
      <c r="D517" s="120" t="s">
        <v>22</v>
      </c>
      <c r="E517" s="48" t="s">
        <v>23</v>
      </c>
      <c r="F517" s="48" t="s">
        <v>24</v>
      </c>
      <c r="G517" s="48" t="s">
        <v>25</v>
      </c>
    </row>
    <row r="518" spans="1:7" x14ac:dyDescent="0.2">
      <c r="A518" s="61"/>
      <c r="B518" s="72"/>
      <c r="C518" s="49"/>
      <c r="D518" s="121"/>
      <c r="E518" s="73"/>
      <c r="F518" s="74"/>
      <c r="G518" s="66">
        <f>E518-(E518*F518)</f>
        <v>0</v>
      </c>
    </row>
    <row r="519" spans="1:7" x14ac:dyDescent="0.2">
      <c r="A519" s="55"/>
      <c r="B519" s="57"/>
      <c r="C519" s="58"/>
      <c r="D519" s="58"/>
      <c r="E519" s="57"/>
      <c r="F519" s="57"/>
      <c r="G519" s="57"/>
    </row>
    <row r="520" spans="1:7" ht="12.75" customHeight="1" x14ac:dyDescent="0.2">
      <c r="A520" s="36">
        <v>31</v>
      </c>
      <c r="B520" s="37" t="s">
        <v>18</v>
      </c>
      <c r="C520" s="138" t="str">
        <f>IFERROR(VLOOKUP($A520,'Lot 2 Pricing (IMS)'!$B$6:$C$520,2,FALSE),"")</f>
        <v>hpenvy34aio</v>
      </c>
      <c r="D520" s="139"/>
      <c r="E520" s="142" t="s">
        <v>19</v>
      </c>
      <c r="F520" s="143"/>
      <c r="G520" s="59">
        <v>31</v>
      </c>
    </row>
    <row r="521" spans="1:7" x14ac:dyDescent="0.2">
      <c r="A521" s="61"/>
      <c r="B521" s="38" t="s">
        <v>20</v>
      </c>
      <c r="C521" s="38" t="s">
        <v>21</v>
      </c>
      <c r="D521" s="38" t="s">
        <v>22</v>
      </c>
      <c r="E521" s="37" t="s">
        <v>23</v>
      </c>
      <c r="F521" s="37" t="s">
        <v>24</v>
      </c>
      <c r="G521" s="37" t="s">
        <v>25</v>
      </c>
    </row>
    <row r="522" spans="1:7" ht="38.25" x14ac:dyDescent="0.2">
      <c r="A522" s="61"/>
      <c r="B522" s="62" t="s">
        <v>458</v>
      </c>
      <c r="C522" s="63" t="s">
        <v>519</v>
      </c>
      <c r="D522" s="71" t="s">
        <v>458</v>
      </c>
      <c r="E522" s="64">
        <v>8239.99</v>
      </c>
      <c r="F522" s="65">
        <v>0.15</v>
      </c>
      <c r="G522" s="66">
        <f t="shared" ref="G522:G530" si="48">E522-(E522*F522)</f>
        <v>7003.9915000000001</v>
      </c>
    </row>
    <row r="523" spans="1:7" x14ac:dyDescent="0.2">
      <c r="A523" s="61"/>
      <c r="B523" s="62" t="s">
        <v>70</v>
      </c>
      <c r="C523" s="63" t="s">
        <v>32</v>
      </c>
      <c r="D523" s="71" t="s">
        <v>33</v>
      </c>
      <c r="E523" s="64"/>
      <c r="F523" s="65"/>
      <c r="G523" s="66">
        <f t="shared" si="48"/>
        <v>0</v>
      </c>
    </row>
    <row r="524" spans="1:7" x14ac:dyDescent="0.2">
      <c r="A524" s="61"/>
      <c r="B524" s="62" t="s">
        <v>78</v>
      </c>
      <c r="C524" s="63" t="s">
        <v>79</v>
      </c>
      <c r="D524" s="71" t="s">
        <v>80</v>
      </c>
      <c r="E524" s="64"/>
      <c r="F524" s="65"/>
      <c r="G524" s="66">
        <f t="shared" si="48"/>
        <v>0</v>
      </c>
    </row>
    <row r="525" spans="1:7" x14ac:dyDescent="0.2">
      <c r="A525" s="61"/>
      <c r="B525" s="62" t="s">
        <v>37</v>
      </c>
      <c r="C525" s="63" t="s">
        <v>38</v>
      </c>
      <c r="D525" s="71">
        <v>98106</v>
      </c>
      <c r="E525" s="64"/>
      <c r="F525" s="65"/>
      <c r="G525" s="66">
        <f t="shared" si="48"/>
        <v>0</v>
      </c>
    </row>
    <row r="526" spans="1:7" x14ac:dyDescent="0.2">
      <c r="A526" s="61"/>
      <c r="B526" s="62" t="s">
        <v>39</v>
      </c>
      <c r="C526" s="63" t="s">
        <v>40</v>
      </c>
      <c r="D526" s="71" t="s">
        <v>41</v>
      </c>
      <c r="E526" s="64"/>
      <c r="F526" s="65"/>
      <c r="G526" s="66">
        <f t="shared" si="48"/>
        <v>0</v>
      </c>
    </row>
    <row r="527" spans="1:7" x14ac:dyDescent="0.2">
      <c r="A527" s="61"/>
      <c r="B527" s="62" t="s">
        <v>42</v>
      </c>
      <c r="C527" s="63" t="s">
        <v>43</v>
      </c>
      <c r="D527" s="71">
        <v>98659</v>
      </c>
      <c r="E527" s="64"/>
      <c r="F527" s="65"/>
      <c r="G527" s="66">
        <f t="shared" si="48"/>
        <v>0</v>
      </c>
    </row>
    <row r="528" spans="1:7" x14ac:dyDescent="0.2">
      <c r="A528" s="61"/>
      <c r="B528" s="62" t="s">
        <v>58</v>
      </c>
      <c r="C528" s="63" t="s">
        <v>50</v>
      </c>
      <c r="D528" s="71" t="s">
        <v>51</v>
      </c>
      <c r="E528" s="64"/>
      <c r="F528" s="65"/>
      <c r="G528" s="66">
        <f t="shared" si="48"/>
        <v>0</v>
      </c>
    </row>
    <row r="529" spans="1:7" x14ac:dyDescent="0.2">
      <c r="A529" s="61"/>
      <c r="B529" s="62" t="s">
        <v>44</v>
      </c>
      <c r="C529" s="63" t="s">
        <v>45</v>
      </c>
      <c r="D529" s="71" t="s">
        <v>46</v>
      </c>
      <c r="E529" s="64"/>
      <c r="F529" s="65"/>
      <c r="G529" s="66">
        <f t="shared" si="48"/>
        <v>0</v>
      </c>
    </row>
    <row r="530" spans="1:7" x14ac:dyDescent="0.2">
      <c r="A530" s="61"/>
      <c r="B530" s="62" t="s">
        <v>47</v>
      </c>
      <c r="C530" s="63" t="s">
        <v>48</v>
      </c>
      <c r="D530" s="71" t="s">
        <v>49</v>
      </c>
      <c r="E530" s="64"/>
      <c r="F530" s="65"/>
      <c r="G530" s="66">
        <f t="shared" si="48"/>
        <v>0</v>
      </c>
    </row>
    <row r="531" spans="1:7" x14ac:dyDescent="0.2">
      <c r="A531" s="61"/>
      <c r="B531" s="39"/>
      <c r="C531" s="144"/>
      <c r="D531" s="144"/>
      <c r="E531" s="145"/>
      <c r="F531" s="40" t="s">
        <v>26</v>
      </c>
      <c r="G531" s="66">
        <f>SUM(G522:G530)</f>
        <v>7003.9915000000001</v>
      </c>
    </row>
    <row r="532" spans="1:7" ht="13.5" thickBot="1" x14ac:dyDescent="0.25">
      <c r="A532" s="61"/>
      <c r="B532" s="41"/>
      <c r="C532" s="42"/>
      <c r="D532" s="42"/>
      <c r="E532" s="43" t="s">
        <v>27</v>
      </c>
      <c r="F532" s="67"/>
      <c r="G532" s="66">
        <f>G531*F532</f>
        <v>0</v>
      </c>
    </row>
    <row r="533" spans="1:7" ht="13.5" thickBot="1" x14ac:dyDescent="0.25">
      <c r="A533" s="61"/>
      <c r="B533" s="44"/>
      <c r="C533" s="45"/>
      <c r="D533" s="45"/>
      <c r="E533" s="46"/>
      <c r="F533" s="47" t="s">
        <v>28</v>
      </c>
      <c r="G533" s="68">
        <f>SUM(G531:G532)</f>
        <v>7003.9915000000001</v>
      </c>
    </row>
    <row r="534" spans="1:7" x14ac:dyDescent="0.2">
      <c r="A534" s="61"/>
      <c r="B534" s="146" t="s">
        <v>29</v>
      </c>
      <c r="C534" s="147" t="s">
        <v>21</v>
      </c>
      <c r="D534" s="147" t="s">
        <v>22</v>
      </c>
      <c r="E534" s="147" t="s">
        <v>23</v>
      </c>
      <c r="F534" s="147" t="s">
        <v>24</v>
      </c>
      <c r="G534" s="147" t="s">
        <v>25</v>
      </c>
    </row>
    <row r="535" spans="1:7" x14ac:dyDescent="0.2">
      <c r="A535" s="61"/>
      <c r="B535" s="48" t="s">
        <v>30</v>
      </c>
      <c r="C535" s="48" t="s">
        <v>21</v>
      </c>
      <c r="D535" s="120" t="s">
        <v>22</v>
      </c>
      <c r="E535" s="48" t="s">
        <v>23</v>
      </c>
      <c r="F535" s="48" t="s">
        <v>24</v>
      </c>
      <c r="G535" s="48" t="s">
        <v>25</v>
      </c>
    </row>
    <row r="536" spans="1:7" x14ac:dyDescent="0.2">
      <c r="A536" s="61"/>
      <c r="B536" s="62" t="s">
        <v>54</v>
      </c>
      <c r="C536" s="63" t="s">
        <v>161</v>
      </c>
      <c r="D536" s="71" t="s">
        <v>55</v>
      </c>
      <c r="E536" s="64">
        <v>774.61</v>
      </c>
      <c r="F536" s="65">
        <v>0.2</v>
      </c>
      <c r="G536" s="66">
        <f t="shared" ref="G536" si="49">E536-(E536*F536)</f>
        <v>619.68799999999999</v>
      </c>
    </row>
    <row r="537" spans="1:7" x14ac:dyDescent="0.2">
      <c r="A537" s="55"/>
      <c r="B537" s="57"/>
      <c r="C537" s="58"/>
      <c r="D537" s="58"/>
      <c r="E537" s="57"/>
      <c r="F537" s="57"/>
      <c r="G537" s="57"/>
    </row>
    <row r="538" spans="1:7" ht="12.75" customHeight="1" x14ac:dyDescent="0.2">
      <c r="A538" s="36">
        <v>32</v>
      </c>
      <c r="B538" s="37" t="s">
        <v>18</v>
      </c>
      <c r="C538" s="138" t="str">
        <f>IFERROR(VLOOKUP($A538,'Lot 2 Pricing (IMS)'!$B$6:$C$520,2,FALSE),"")</f>
        <v>hpzbookg8</v>
      </c>
      <c r="D538" s="139"/>
      <c r="E538" s="142" t="s">
        <v>19</v>
      </c>
      <c r="F538" s="143"/>
      <c r="G538" s="59">
        <v>32</v>
      </c>
    </row>
    <row r="539" spans="1:7" x14ac:dyDescent="0.2">
      <c r="A539" s="61"/>
      <c r="B539" s="38" t="s">
        <v>20</v>
      </c>
      <c r="C539" s="38" t="s">
        <v>21</v>
      </c>
      <c r="D539" s="38" t="s">
        <v>22</v>
      </c>
      <c r="E539" s="37" t="s">
        <v>23</v>
      </c>
      <c r="F539" s="37" t="s">
        <v>24</v>
      </c>
      <c r="G539" s="37" t="s">
        <v>25</v>
      </c>
    </row>
    <row r="540" spans="1:7" ht="25.5" x14ac:dyDescent="0.2">
      <c r="A540" s="61"/>
      <c r="B540" s="62" t="s">
        <v>459</v>
      </c>
      <c r="C540" s="63" t="s">
        <v>520</v>
      </c>
      <c r="D540" s="71" t="s">
        <v>459</v>
      </c>
      <c r="E540" s="64">
        <v>7209.99</v>
      </c>
      <c r="F540" s="65">
        <v>0.15</v>
      </c>
      <c r="G540" s="66">
        <f t="shared" ref="G540:G548" si="50">E540-(E540*F540)</f>
        <v>6128.4915000000001</v>
      </c>
    </row>
    <row r="541" spans="1:7" x14ac:dyDescent="0.2">
      <c r="A541" s="61"/>
      <c r="B541" s="62" t="s">
        <v>70</v>
      </c>
      <c r="C541" s="63" t="s">
        <v>32</v>
      </c>
      <c r="D541" s="71" t="s">
        <v>33</v>
      </c>
      <c r="E541" s="64"/>
      <c r="F541" s="65"/>
      <c r="G541" s="66">
        <f t="shared" si="50"/>
        <v>0</v>
      </c>
    </row>
    <row r="542" spans="1:7" x14ac:dyDescent="0.2">
      <c r="A542" s="61"/>
      <c r="B542" s="62" t="s">
        <v>78</v>
      </c>
      <c r="C542" s="63" t="s">
        <v>79</v>
      </c>
      <c r="D542" s="71" t="s">
        <v>80</v>
      </c>
      <c r="E542" s="64"/>
      <c r="F542" s="65"/>
      <c r="G542" s="66">
        <f t="shared" si="50"/>
        <v>0</v>
      </c>
    </row>
    <row r="543" spans="1:7" x14ac:dyDescent="0.2">
      <c r="A543" s="61"/>
      <c r="B543" s="62" t="s">
        <v>37</v>
      </c>
      <c r="C543" s="63" t="s">
        <v>38</v>
      </c>
      <c r="D543" s="71">
        <v>98106</v>
      </c>
      <c r="E543" s="64"/>
      <c r="F543" s="65"/>
      <c r="G543" s="66">
        <f t="shared" si="50"/>
        <v>0</v>
      </c>
    </row>
    <row r="544" spans="1:7" x14ac:dyDescent="0.2">
      <c r="A544" s="61"/>
      <c r="B544" s="62" t="s">
        <v>39</v>
      </c>
      <c r="C544" s="63" t="s">
        <v>40</v>
      </c>
      <c r="D544" s="71" t="s">
        <v>41</v>
      </c>
      <c r="E544" s="64"/>
      <c r="F544" s="65"/>
      <c r="G544" s="66">
        <f t="shared" si="50"/>
        <v>0</v>
      </c>
    </row>
    <row r="545" spans="1:7" x14ac:dyDescent="0.2">
      <c r="A545" s="61"/>
      <c r="B545" s="62" t="s">
        <v>42</v>
      </c>
      <c r="C545" s="63" t="s">
        <v>43</v>
      </c>
      <c r="D545" s="71">
        <v>98659</v>
      </c>
      <c r="E545" s="64"/>
      <c r="F545" s="65"/>
      <c r="G545" s="66">
        <f t="shared" si="50"/>
        <v>0</v>
      </c>
    </row>
    <row r="546" spans="1:7" x14ac:dyDescent="0.2">
      <c r="A546" s="61"/>
      <c r="B546" s="62" t="s">
        <v>58</v>
      </c>
      <c r="C546" s="63" t="s">
        <v>50</v>
      </c>
      <c r="D546" s="71" t="s">
        <v>51</v>
      </c>
      <c r="E546" s="64"/>
      <c r="F546" s="65"/>
      <c r="G546" s="66">
        <f t="shared" si="50"/>
        <v>0</v>
      </c>
    </row>
    <row r="547" spans="1:7" x14ac:dyDescent="0.2">
      <c r="A547" s="61"/>
      <c r="B547" s="62" t="s">
        <v>44</v>
      </c>
      <c r="C547" s="63" t="s">
        <v>45</v>
      </c>
      <c r="D547" s="71" t="s">
        <v>46</v>
      </c>
      <c r="E547" s="64"/>
      <c r="F547" s="65"/>
      <c r="G547" s="66">
        <f t="shared" si="50"/>
        <v>0</v>
      </c>
    </row>
    <row r="548" spans="1:7" x14ac:dyDescent="0.2">
      <c r="A548" s="61"/>
      <c r="B548" s="62" t="s">
        <v>47</v>
      </c>
      <c r="C548" s="63" t="s">
        <v>48</v>
      </c>
      <c r="D548" s="71" t="s">
        <v>49</v>
      </c>
      <c r="E548" s="64"/>
      <c r="F548" s="65"/>
      <c r="G548" s="66">
        <f t="shared" si="50"/>
        <v>0</v>
      </c>
    </row>
    <row r="549" spans="1:7" x14ac:dyDescent="0.2">
      <c r="A549" s="61"/>
      <c r="B549" s="39"/>
      <c r="C549" s="144"/>
      <c r="D549" s="144"/>
      <c r="E549" s="145"/>
      <c r="F549" s="40" t="s">
        <v>26</v>
      </c>
      <c r="G549" s="66">
        <f>SUM(G540:G548)</f>
        <v>6128.4915000000001</v>
      </c>
    </row>
    <row r="550" spans="1:7" ht="13.5" thickBot="1" x14ac:dyDescent="0.25">
      <c r="A550" s="61"/>
      <c r="B550" s="41"/>
      <c r="C550" s="42"/>
      <c r="D550" s="42"/>
      <c r="E550" s="43" t="s">
        <v>27</v>
      </c>
      <c r="F550" s="67"/>
      <c r="G550" s="66">
        <f>G549*F550</f>
        <v>0</v>
      </c>
    </row>
    <row r="551" spans="1:7" ht="13.5" thickBot="1" x14ac:dyDescent="0.25">
      <c r="A551" s="61"/>
      <c r="B551" s="44"/>
      <c r="C551" s="45"/>
      <c r="D551" s="45"/>
      <c r="E551" s="46"/>
      <c r="F551" s="47" t="s">
        <v>28</v>
      </c>
      <c r="G551" s="68">
        <f>SUM(G549:G550)</f>
        <v>6128.4915000000001</v>
      </c>
    </row>
    <row r="552" spans="1:7" x14ac:dyDescent="0.2">
      <c r="A552" s="61"/>
      <c r="B552" s="146" t="s">
        <v>29</v>
      </c>
      <c r="C552" s="147" t="s">
        <v>21</v>
      </c>
      <c r="D552" s="147" t="s">
        <v>22</v>
      </c>
      <c r="E552" s="147" t="s">
        <v>23</v>
      </c>
      <c r="F552" s="147" t="s">
        <v>24</v>
      </c>
      <c r="G552" s="147" t="s">
        <v>25</v>
      </c>
    </row>
    <row r="553" spans="1:7" x14ac:dyDescent="0.2">
      <c r="A553" s="61"/>
      <c r="B553" s="48" t="s">
        <v>30</v>
      </c>
      <c r="C553" s="48" t="s">
        <v>21</v>
      </c>
      <c r="D553" s="120" t="s">
        <v>22</v>
      </c>
      <c r="E553" s="48" t="s">
        <v>23</v>
      </c>
      <c r="F553" s="48" t="s">
        <v>24</v>
      </c>
      <c r="G553" s="48" t="s">
        <v>25</v>
      </c>
    </row>
    <row r="554" spans="1:7" x14ac:dyDescent="0.2">
      <c r="A554" s="61"/>
      <c r="B554" s="62" t="s">
        <v>54</v>
      </c>
      <c r="C554" s="63" t="s">
        <v>161</v>
      </c>
      <c r="D554" s="71" t="s">
        <v>55</v>
      </c>
      <c r="E554" s="64">
        <v>774.61</v>
      </c>
      <c r="F554" s="65">
        <v>0.2</v>
      </c>
      <c r="G554" s="66">
        <f t="shared" ref="G554" si="51">E554-(E554*F554)</f>
        <v>619.68799999999999</v>
      </c>
    </row>
    <row r="555" spans="1:7" x14ac:dyDescent="0.2">
      <c r="A555" s="55"/>
      <c r="B555" s="57"/>
      <c r="C555" s="58"/>
      <c r="D555" s="58"/>
      <c r="E555" s="57"/>
      <c r="F555" s="57"/>
      <c r="G555" s="57"/>
    </row>
    <row r="556" spans="1:7" ht="12.75" customHeight="1" x14ac:dyDescent="0.2">
      <c r="A556" s="36">
        <v>33</v>
      </c>
      <c r="B556" s="37" t="s">
        <v>18</v>
      </c>
      <c r="C556" s="138" t="str">
        <f>IFERROR(VLOOKUP($A556,'Lot 2 Pricing (IMS)'!$B$6:$C$520,2,FALSE),"")</f>
        <v>ats15</v>
      </c>
      <c r="D556" s="139"/>
      <c r="E556" s="142" t="s">
        <v>19</v>
      </c>
      <c r="F556" s="143"/>
      <c r="G556" s="59">
        <v>33</v>
      </c>
    </row>
    <row r="557" spans="1:7" x14ac:dyDescent="0.2">
      <c r="A557" s="61"/>
      <c r="B557" s="38" t="s">
        <v>20</v>
      </c>
      <c r="C557" s="38" t="s">
        <v>21</v>
      </c>
      <c r="D557" s="38" t="s">
        <v>22</v>
      </c>
      <c r="E557" s="37" t="s">
        <v>23</v>
      </c>
      <c r="F557" s="37" t="s">
        <v>24</v>
      </c>
      <c r="G557" s="37" t="s">
        <v>25</v>
      </c>
    </row>
    <row r="558" spans="1:7" ht="25.5" x14ac:dyDescent="0.2">
      <c r="A558" s="61"/>
      <c r="B558" s="62" t="s">
        <v>513</v>
      </c>
      <c r="C558" s="63" t="s">
        <v>514</v>
      </c>
      <c r="D558" s="71" t="s">
        <v>528</v>
      </c>
      <c r="E558" s="64">
        <v>3295.99</v>
      </c>
      <c r="F558" s="65">
        <v>0.2</v>
      </c>
      <c r="G558" s="66">
        <f t="shared" ref="G558" si="52">E558-(E558*F558)</f>
        <v>2636.7919999999999</v>
      </c>
    </row>
    <row r="559" spans="1:7" x14ac:dyDescent="0.2">
      <c r="A559" s="61"/>
      <c r="B559" s="62" t="s">
        <v>31</v>
      </c>
      <c r="C559" s="63" t="s">
        <v>32</v>
      </c>
      <c r="D559" s="71" t="s">
        <v>33</v>
      </c>
      <c r="E559" s="64">
        <v>0</v>
      </c>
      <c r="F559" s="65">
        <v>0</v>
      </c>
      <c r="G559" s="66">
        <v>0</v>
      </c>
    </row>
    <row r="560" spans="1:7" x14ac:dyDescent="0.2">
      <c r="A560" s="61"/>
      <c r="B560" s="62" t="s">
        <v>34</v>
      </c>
      <c r="C560" s="63" t="s">
        <v>79</v>
      </c>
      <c r="D560" s="71" t="s">
        <v>80</v>
      </c>
      <c r="E560" s="64">
        <v>0</v>
      </c>
      <c r="F560" s="65">
        <v>0</v>
      </c>
      <c r="G560" s="66">
        <v>0</v>
      </c>
    </row>
    <row r="561" spans="1:7" x14ac:dyDescent="0.2">
      <c r="A561" s="61"/>
      <c r="B561" s="62" t="s">
        <v>37</v>
      </c>
      <c r="C561" s="63" t="s">
        <v>529</v>
      </c>
      <c r="D561" s="71">
        <v>98106</v>
      </c>
      <c r="E561" s="64">
        <v>0</v>
      </c>
      <c r="F561" s="65">
        <v>0</v>
      </c>
      <c r="G561" s="66">
        <v>0</v>
      </c>
    </row>
    <row r="562" spans="1:7" x14ac:dyDescent="0.2">
      <c r="A562" s="61"/>
      <c r="B562" s="62" t="s">
        <v>39</v>
      </c>
      <c r="C562" s="63" t="s">
        <v>40</v>
      </c>
      <c r="D562" s="71" t="s">
        <v>41</v>
      </c>
      <c r="E562" s="64">
        <v>0</v>
      </c>
      <c r="F562" s="65">
        <v>0</v>
      </c>
      <c r="G562" s="66">
        <v>0</v>
      </c>
    </row>
    <row r="563" spans="1:7" x14ac:dyDescent="0.2">
      <c r="A563" s="61"/>
      <c r="B563" s="62" t="s">
        <v>42</v>
      </c>
      <c r="C563" s="63" t="s">
        <v>43</v>
      </c>
      <c r="D563" s="71">
        <v>98659</v>
      </c>
      <c r="E563" s="64">
        <v>0</v>
      </c>
      <c r="F563" s="65">
        <v>0</v>
      </c>
      <c r="G563" s="66">
        <v>0</v>
      </c>
    </row>
    <row r="564" spans="1:7" x14ac:dyDescent="0.2">
      <c r="A564" s="61"/>
      <c r="B564" s="62" t="s">
        <v>44</v>
      </c>
      <c r="C564" s="63" t="s">
        <v>45</v>
      </c>
      <c r="D564" s="71" t="s">
        <v>46</v>
      </c>
      <c r="E564" s="64">
        <v>0</v>
      </c>
      <c r="F564" s="65">
        <v>0</v>
      </c>
      <c r="G564" s="66">
        <v>0</v>
      </c>
    </row>
    <row r="565" spans="1:7" x14ac:dyDescent="0.2">
      <c r="A565" s="61"/>
      <c r="B565" s="62" t="s">
        <v>47</v>
      </c>
      <c r="C565" s="63" t="s">
        <v>48</v>
      </c>
      <c r="D565" s="71" t="s">
        <v>49</v>
      </c>
      <c r="E565" s="64">
        <v>0</v>
      </c>
      <c r="F565" s="65">
        <v>0</v>
      </c>
      <c r="G565" s="66">
        <v>0</v>
      </c>
    </row>
    <row r="566" spans="1:7" x14ac:dyDescent="0.2">
      <c r="A566" s="61"/>
      <c r="B566" s="62" t="s">
        <v>58</v>
      </c>
      <c r="C566" s="63" t="s">
        <v>50</v>
      </c>
      <c r="D566" s="71" t="s">
        <v>51</v>
      </c>
      <c r="E566" s="64">
        <v>0</v>
      </c>
      <c r="F566" s="65">
        <v>0</v>
      </c>
      <c r="G566" s="66">
        <v>0</v>
      </c>
    </row>
    <row r="567" spans="1:7" x14ac:dyDescent="0.2">
      <c r="A567" s="61"/>
      <c r="B567" s="39"/>
      <c r="C567" s="144"/>
      <c r="D567" s="144"/>
      <c r="E567" s="145"/>
      <c r="F567" s="40" t="s">
        <v>26</v>
      </c>
      <c r="G567" s="66">
        <f>SUM(G558:G566)</f>
        <v>2636.7919999999999</v>
      </c>
    </row>
    <row r="568" spans="1:7" ht="13.5" thickBot="1" x14ac:dyDescent="0.25">
      <c r="A568" s="61"/>
      <c r="B568" s="41"/>
      <c r="C568" s="42"/>
      <c r="D568" s="42"/>
      <c r="E568" s="43" t="s">
        <v>27</v>
      </c>
      <c r="F568" s="67"/>
      <c r="G568" s="66">
        <f>G567*F568</f>
        <v>0</v>
      </c>
    </row>
    <row r="569" spans="1:7" ht="13.5" thickBot="1" x14ac:dyDescent="0.25">
      <c r="A569" s="61"/>
      <c r="B569" s="44"/>
      <c r="C569" s="45"/>
      <c r="D569" s="45"/>
      <c r="E569" s="46"/>
      <c r="F569" s="47" t="s">
        <v>28</v>
      </c>
      <c r="G569" s="68">
        <f>SUM(G567:G568)</f>
        <v>2636.7919999999999</v>
      </c>
    </row>
    <row r="570" spans="1:7" x14ac:dyDescent="0.2">
      <c r="A570" s="61"/>
      <c r="B570" s="146" t="s">
        <v>29</v>
      </c>
      <c r="C570" s="147" t="s">
        <v>21</v>
      </c>
      <c r="D570" s="147" t="s">
        <v>22</v>
      </c>
      <c r="E570" s="147" t="s">
        <v>23</v>
      </c>
      <c r="F570" s="147" t="s">
        <v>24</v>
      </c>
      <c r="G570" s="147" t="s">
        <v>25</v>
      </c>
    </row>
    <row r="571" spans="1:7" x14ac:dyDescent="0.2">
      <c r="A571" s="61"/>
      <c r="B571" s="48" t="s">
        <v>30</v>
      </c>
      <c r="C571" s="48" t="s">
        <v>21</v>
      </c>
      <c r="D571" s="120" t="s">
        <v>22</v>
      </c>
      <c r="E571" s="48" t="s">
        <v>23</v>
      </c>
      <c r="F571" s="48" t="s">
        <v>24</v>
      </c>
      <c r="G571" s="48" t="s">
        <v>25</v>
      </c>
    </row>
    <row r="572" spans="1:7" x14ac:dyDescent="0.2">
      <c r="A572" s="61"/>
      <c r="B572" s="62" t="s">
        <v>523</v>
      </c>
      <c r="C572" s="63" t="s">
        <v>524</v>
      </c>
      <c r="D572" s="71" t="s">
        <v>525</v>
      </c>
      <c r="E572" s="64">
        <v>720.99</v>
      </c>
      <c r="F572" s="65">
        <v>0.2</v>
      </c>
      <c r="G572" s="66">
        <f t="shared" ref="G572" si="53">E572-(E572*F572)</f>
        <v>576.79200000000003</v>
      </c>
    </row>
    <row r="573" spans="1:7" x14ac:dyDescent="0.2">
      <c r="A573" s="55"/>
      <c r="B573" s="57"/>
      <c r="C573" s="58"/>
      <c r="D573" s="58"/>
      <c r="E573" s="57"/>
      <c r="F573" s="57"/>
      <c r="G573" s="57"/>
    </row>
    <row r="574" spans="1:7" ht="12.75" customHeight="1" x14ac:dyDescent="0.2">
      <c r="A574" s="36">
        <v>34</v>
      </c>
      <c r="B574" s="37" t="s">
        <v>18</v>
      </c>
      <c r="C574" s="138" t="str">
        <f>IFERROR(VLOOKUP($A574,'Lot 2 Pricing (IMS)'!$B$6:$C$520,2,FALSE),"")</f>
        <v>ats15g</v>
      </c>
      <c r="D574" s="139"/>
      <c r="E574" s="142" t="s">
        <v>19</v>
      </c>
      <c r="F574" s="143"/>
      <c r="G574" s="59">
        <v>34</v>
      </c>
    </row>
    <row r="575" spans="1:7" x14ac:dyDescent="0.2">
      <c r="A575" s="61"/>
      <c r="B575" s="38" t="s">
        <v>20</v>
      </c>
      <c r="C575" s="38" t="s">
        <v>21</v>
      </c>
      <c r="D575" s="38" t="s">
        <v>22</v>
      </c>
      <c r="E575" s="37" t="s">
        <v>23</v>
      </c>
      <c r="F575" s="37" t="s">
        <v>24</v>
      </c>
      <c r="G575" s="37" t="s">
        <v>25</v>
      </c>
    </row>
    <row r="576" spans="1:7" ht="25.5" x14ac:dyDescent="0.2">
      <c r="A576" s="61"/>
      <c r="B576" s="62" t="s">
        <v>515</v>
      </c>
      <c r="C576" s="63" t="s">
        <v>516</v>
      </c>
      <c r="D576" s="71" t="s">
        <v>530</v>
      </c>
      <c r="E576" s="64">
        <v>7209.99</v>
      </c>
      <c r="F576" s="65">
        <v>0.4</v>
      </c>
      <c r="G576" s="66">
        <f t="shared" ref="G576" si="54">E576-(E576*F576)</f>
        <v>4325.9939999999997</v>
      </c>
    </row>
    <row r="577" spans="1:7" x14ac:dyDescent="0.2">
      <c r="A577" s="61"/>
      <c r="B577" s="62" t="s">
        <v>31</v>
      </c>
      <c r="C577" s="63" t="s">
        <v>32</v>
      </c>
      <c r="D577" s="71" t="s">
        <v>33</v>
      </c>
      <c r="E577" s="64">
        <v>0</v>
      </c>
      <c r="F577" s="65">
        <v>0</v>
      </c>
      <c r="G577" s="66">
        <v>0</v>
      </c>
    </row>
    <row r="578" spans="1:7" x14ac:dyDescent="0.2">
      <c r="A578" s="61"/>
      <c r="B578" s="62" t="s">
        <v>34</v>
      </c>
      <c r="C578" s="63" t="s">
        <v>79</v>
      </c>
      <c r="D578" s="71" t="s">
        <v>80</v>
      </c>
      <c r="E578" s="64">
        <v>0</v>
      </c>
      <c r="F578" s="65">
        <v>0</v>
      </c>
      <c r="G578" s="66">
        <v>0</v>
      </c>
    </row>
    <row r="579" spans="1:7" x14ac:dyDescent="0.2">
      <c r="A579" s="61"/>
      <c r="B579" s="62" t="s">
        <v>37</v>
      </c>
      <c r="C579" s="63" t="s">
        <v>529</v>
      </c>
      <c r="D579" s="71">
        <v>98106</v>
      </c>
      <c r="E579" s="64">
        <v>0</v>
      </c>
      <c r="F579" s="65">
        <v>0</v>
      </c>
      <c r="G579" s="66">
        <v>0</v>
      </c>
    </row>
    <row r="580" spans="1:7" x14ac:dyDescent="0.2">
      <c r="A580" s="61"/>
      <c r="B580" s="62" t="s">
        <v>39</v>
      </c>
      <c r="C580" s="63" t="s">
        <v>40</v>
      </c>
      <c r="D580" s="71" t="s">
        <v>41</v>
      </c>
      <c r="E580" s="64">
        <v>0</v>
      </c>
      <c r="F580" s="65">
        <v>0</v>
      </c>
      <c r="G580" s="66">
        <v>0</v>
      </c>
    </row>
    <row r="581" spans="1:7" x14ac:dyDescent="0.2">
      <c r="A581" s="61"/>
      <c r="B581" s="62" t="s">
        <v>42</v>
      </c>
      <c r="C581" s="63" t="s">
        <v>43</v>
      </c>
      <c r="D581" s="71">
        <v>98659</v>
      </c>
      <c r="E581" s="64">
        <v>0</v>
      </c>
      <c r="F581" s="65">
        <v>0</v>
      </c>
      <c r="G581" s="66">
        <v>0</v>
      </c>
    </row>
    <row r="582" spans="1:7" x14ac:dyDescent="0.2">
      <c r="A582" s="61"/>
      <c r="B582" s="62" t="s">
        <v>44</v>
      </c>
      <c r="C582" s="63" t="s">
        <v>45</v>
      </c>
      <c r="D582" s="71" t="s">
        <v>46</v>
      </c>
      <c r="E582" s="64">
        <v>0</v>
      </c>
      <c r="F582" s="65">
        <v>0</v>
      </c>
      <c r="G582" s="66">
        <v>0</v>
      </c>
    </row>
    <row r="583" spans="1:7" x14ac:dyDescent="0.2">
      <c r="A583" s="61"/>
      <c r="B583" s="62" t="s">
        <v>47</v>
      </c>
      <c r="C583" s="63" t="s">
        <v>48</v>
      </c>
      <c r="D583" s="71" t="s">
        <v>49</v>
      </c>
      <c r="E583" s="64">
        <v>0</v>
      </c>
      <c r="F583" s="65">
        <v>0</v>
      </c>
      <c r="G583" s="66">
        <v>0</v>
      </c>
    </row>
    <row r="584" spans="1:7" x14ac:dyDescent="0.2">
      <c r="A584" s="61"/>
      <c r="B584" s="62" t="s">
        <v>58</v>
      </c>
      <c r="C584" s="63" t="s">
        <v>50</v>
      </c>
      <c r="D584" s="71" t="s">
        <v>51</v>
      </c>
      <c r="E584" s="64">
        <v>0</v>
      </c>
      <c r="F584" s="65">
        <v>0</v>
      </c>
      <c r="G584" s="66">
        <v>0</v>
      </c>
    </row>
    <row r="585" spans="1:7" x14ac:dyDescent="0.2">
      <c r="A585" s="61"/>
      <c r="B585" s="39"/>
      <c r="C585" s="144"/>
      <c r="D585" s="144"/>
      <c r="E585" s="145"/>
      <c r="F585" s="40" t="s">
        <v>26</v>
      </c>
      <c r="G585" s="66">
        <f>SUM(G576:G584)</f>
        <v>4325.9939999999997</v>
      </c>
    </row>
    <row r="586" spans="1:7" ht="13.5" thickBot="1" x14ac:dyDescent="0.25">
      <c r="A586" s="61"/>
      <c r="B586" s="41"/>
      <c r="C586" s="42"/>
      <c r="D586" s="42"/>
      <c r="E586" s="43" t="s">
        <v>27</v>
      </c>
      <c r="F586" s="67"/>
      <c r="G586" s="66">
        <f>G585*F586</f>
        <v>0</v>
      </c>
    </row>
    <row r="587" spans="1:7" ht="13.5" thickBot="1" x14ac:dyDescent="0.25">
      <c r="A587" s="61"/>
      <c r="B587" s="44"/>
      <c r="C587" s="45"/>
      <c r="D587" s="45"/>
      <c r="E587" s="46"/>
      <c r="F587" s="47" t="s">
        <v>28</v>
      </c>
      <c r="G587" s="68">
        <f>SUM(G585:G586)</f>
        <v>4325.9939999999997</v>
      </c>
    </row>
    <row r="588" spans="1:7" x14ac:dyDescent="0.2">
      <c r="A588" s="61"/>
      <c r="B588" s="146" t="s">
        <v>29</v>
      </c>
      <c r="C588" s="147" t="s">
        <v>21</v>
      </c>
      <c r="D588" s="147" t="s">
        <v>22</v>
      </c>
      <c r="E588" s="147" t="s">
        <v>23</v>
      </c>
      <c r="F588" s="147" t="s">
        <v>24</v>
      </c>
      <c r="G588" s="147" t="s">
        <v>25</v>
      </c>
    </row>
    <row r="589" spans="1:7" x14ac:dyDescent="0.2">
      <c r="A589" s="61"/>
      <c r="B589" s="48" t="s">
        <v>30</v>
      </c>
      <c r="C589" s="48" t="s">
        <v>21</v>
      </c>
      <c r="D589" s="120" t="s">
        <v>22</v>
      </c>
      <c r="E589" s="48" t="s">
        <v>23</v>
      </c>
      <c r="F589" s="48" t="s">
        <v>24</v>
      </c>
      <c r="G589" s="48" t="s">
        <v>25</v>
      </c>
    </row>
    <row r="590" spans="1:7" x14ac:dyDescent="0.2">
      <c r="A590" s="61"/>
      <c r="B590" s="62" t="s">
        <v>523</v>
      </c>
      <c r="C590" s="63" t="s">
        <v>524</v>
      </c>
      <c r="D590" s="71" t="s">
        <v>525</v>
      </c>
      <c r="E590" s="64">
        <v>720.99</v>
      </c>
      <c r="F590" s="65">
        <v>0.2</v>
      </c>
      <c r="G590" s="66">
        <f t="shared" ref="G590" si="55">E590-(E590*F590)</f>
        <v>576.79200000000003</v>
      </c>
    </row>
    <row r="591" spans="1:7" x14ac:dyDescent="0.2">
      <c r="A591" s="55"/>
      <c r="B591" s="57"/>
      <c r="C591" s="58"/>
      <c r="D591" s="58"/>
      <c r="E591" s="57"/>
      <c r="F591" s="57"/>
      <c r="G591" s="57"/>
    </row>
    <row r="592" spans="1:7" ht="12.75" customHeight="1" x14ac:dyDescent="0.2">
      <c r="A592" s="36">
        <v>35</v>
      </c>
      <c r="B592" s="37" t="s">
        <v>18</v>
      </c>
      <c r="C592" s="138" t="str">
        <f>IFERROR(VLOOKUP($A592,'Lot 2 Pricing (IMS)'!$B$6:$C$520,2,FALSE),"")</f>
        <v>ats17g</v>
      </c>
      <c r="D592" s="139"/>
      <c r="E592" s="142" t="s">
        <v>19</v>
      </c>
      <c r="F592" s="143"/>
      <c r="G592" s="59">
        <v>35</v>
      </c>
    </row>
    <row r="593" spans="1:7" x14ac:dyDescent="0.2">
      <c r="A593" s="61"/>
      <c r="B593" s="38" t="s">
        <v>20</v>
      </c>
      <c r="C593" s="38" t="s">
        <v>21</v>
      </c>
      <c r="D593" s="38" t="s">
        <v>22</v>
      </c>
      <c r="E593" s="37" t="s">
        <v>23</v>
      </c>
      <c r="F593" s="37" t="s">
        <v>24</v>
      </c>
      <c r="G593" s="37" t="s">
        <v>25</v>
      </c>
    </row>
    <row r="594" spans="1:7" ht="25.5" x14ac:dyDescent="0.2">
      <c r="A594" s="61"/>
      <c r="B594" s="62" t="s">
        <v>517</v>
      </c>
      <c r="C594" s="63" t="s">
        <v>518</v>
      </c>
      <c r="D594" s="71" t="s">
        <v>531</v>
      </c>
      <c r="E594" s="64">
        <v>8239.99</v>
      </c>
      <c r="F594" s="65">
        <v>0.4</v>
      </c>
      <c r="G594" s="66">
        <f t="shared" ref="G594" si="56">E594-(E594*F594)</f>
        <v>4943.9939999999997</v>
      </c>
    </row>
    <row r="595" spans="1:7" x14ac:dyDescent="0.2">
      <c r="A595" s="61"/>
      <c r="B595" s="62" t="s">
        <v>31</v>
      </c>
      <c r="C595" s="63" t="s">
        <v>32</v>
      </c>
      <c r="D595" s="71" t="s">
        <v>33</v>
      </c>
      <c r="E595" s="64">
        <v>0</v>
      </c>
      <c r="F595" s="65">
        <v>0</v>
      </c>
      <c r="G595" s="66">
        <v>0</v>
      </c>
    </row>
    <row r="596" spans="1:7" x14ac:dyDescent="0.2">
      <c r="A596" s="61"/>
      <c r="B596" s="62" t="s">
        <v>34</v>
      </c>
      <c r="C596" s="63" t="s">
        <v>79</v>
      </c>
      <c r="D596" s="71" t="s">
        <v>80</v>
      </c>
      <c r="E596" s="64">
        <v>0</v>
      </c>
      <c r="F596" s="65">
        <v>0</v>
      </c>
      <c r="G596" s="66">
        <v>0</v>
      </c>
    </row>
    <row r="597" spans="1:7" x14ac:dyDescent="0.2">
      <c r="A597" s="61"/>
      <c r="B597" s="62" t="s">
        <v>37</v>
      </c>
      <c r="C597" s="63" t="s">
        <v>529</v>
      </c>
      <c r="D597" s="71">
        <v>98106</v>
      </c>
      <c r="E597" s="64">
        <v>0</v>
      </c>
      <c r="F597" s="65">
        <v>0</v>
      </c>
      <c r="G597" s="66">
        <v>0</v>
      </c>
    </row>
    <row r="598" spans="1:7" x14ac:dyDescent="0.2">
      <c r="A598" s="61"/>
      <c r="B598" s="62" t="s">
        <v>39</v>
      </c>
      <c r="C598" s="63" t="s">
        <v>40</v>
      </c>
      <c r="D598" s="71" t="s">
        <v>41</v>
      </c>
      <c r="E598" s="64">
        <v>0</v>
      </c>
      <c r="F598" s="65">
        <v>0</v>
      </c>
      <c r="G598" s="66">
        <v>0</v>
      </c>
    </row>
    <row r="599" spans="1:7" x14ac:dyDescent="0.2">
      <c r="A599" s="61"/>
      <c r="B599" s="62" t="s">
        <v>42</v>
      </c>
      <c r="C599" s="63" t="s">
        <v>43</v>
      </c>
      <c r="D599" s="71">
        <v>98659</v>
      </c>
      <c r="E599" s="64">
        <v>0</v>
      </c>
      <c r="F599" s="65">
        <v>0</v>
      </c>
      <c r="G599" s="66">
        <v>0</v>
      </c>
    </row>
    <row r="600" spans="1:7" x14ac:dyDescent="0.2">
      <c r="A600" s="61"/>
      <c r="B600" s="62" t="s">
        <v>44</v>
      </c>
      <c r="C600" s="63" t="s">
        <v>45</v>
      </c>
      <c r="D600" s="71" t="s">
        <v>46</v>
      </c>
      <c r="E600" s="64">
        <v>0</v>
      </c>
      <c r="F600" s="65">
        <v>0</v>
      </c>
      <c r="G600" s="66">
        <v>0</v>
      </c>
    </row>
    <row r="601" spans="1:7" x14ac:dyDescent="0.2">
      <c r="A601" s="61"/>
      <c r="B601" s="62" t="s">
        <v>47</v>
      </c>
      <c r="C601" s="63" t="s">
        <v>48</v>
      </c>
      <c r="D601" s="71" t="s">
        <v>49</v>
      </c>
      <c r="E601" s="64">
        <v>0</v>
      </c>
      <c r="F601" s="65">
        <v>0</v>
      </c>
      <c r="G601" s="66">
        <v>0</v>
      </c>
    </row>
    <row r="602" spans="1:7" x14ac:dyDescent="0.2">
      <c r="A602" s="61"/>
      <c r="B602" s="62" t="s">
        <v>58</v>
      </c>
      <c r="C602" s="63" t="s">
        <v>50</v>
      </c>
      <c r="D602" s="71" t="s">
        <v>51</v>
      </c>
      <c r="E602" s="64">
        <v>0</v>
      </c>
      <c r="F602" s="65">
        <v>0</v>
      </c>
      <c r="G602" s="66">
        <v>0</v>
      </c>
    </row>
    <row r="603" spans="1:7" x14ac:dyDescent="0.2">
      <c r="A603" s="61"/>
      <c r="B603" s="39"/>
      <c r="C603" s="144"/>
      <c r="D603" s="144"/>
      <c r="E603" s="145"/>
      <c r="F603" s="40" t="s">
        <v>26</v>
      </c>
      <c r="G603" s="66">
        <f>SUM(G594:G602)</f>
        <v>4943.9939999999997</v>
      </c>
    </row>
    <row r="604" spans="1:7" ht="13.5" thickBot="1" x14ac:dyDescent="0.25">
      <c r="A604" s="61"/>
      <c r="B604" s="41"/>
      <c r="C604" s="42"/>
      <c r="D604" s="42"/>
      <c r="E604" s="43" t="s">
        <v>27</v>
      </c>
      <c r="F604" s="67"/>
      <c r="G604" s="66">
        <f>G603*F604</f>
        <v>0</v>
      </c>
    </row>
    <row r="605" spans="1:7" ht="13.5" thickBot="1" x14ac:dyDescent="0.25">
      <c r="A605" s="61"/>
      <c r="B605" s="44"/>
      <c r="C605" s="45"/>
      <c r="D605" s="45"/>
      <c r="E605" s="46"/>
      <c r="F605" s="47" t="s">
        <v>28</v>
      </c>
      <c r="G605" s="68">
        <f>SUM(G603:G604)</f>
        <v>4943.9939999999997</v>
      </c>
    </row>
    <row r="606" spans="1:7" x14ac:dyDescent="0.2">
      <c r="A606" s="61"/>
      <c r="B606" s="146" t="s">
        <v>29</v>
      </c>
      <c r="C606" s="147" t="s">
        <v>21</v>
      </c>
      <c r="D606" s="147" t="s">
        <v>22</v>
      </c>
      <c r="E606" s="147" t="s">
        <v>23</v>
      </c>
      <c r="F606" s="147" t="s">
        <v>24</v>
      </c>
      <c r="G606" s="147" t="s">
        <v>25</v>
      </c>
    </row>
    <row r="607" spans="1:7" x14ac:dyDescent="0.2">
      <c r="A607" s="61"/>
      <c r="B607" s="48" t="s">
        <v>30</v>
      </c>
      <c r="C607" s="48" t="s">
        <v>21</v>
      </c>
      <c r="D607" s="120" t="s">
        <v>22</v>
      </c>
      <c r="E607" s="48" t="s">
        <v>23</v>
      </c>
      <c r="F607" s="48" t="s">
        <v>24</v>
      </c>
      <c r="G607" s="48" t="s">
        <v>25</v>
      </c>
    </row>
    <row r="608" spans="1:7" x14ac:dyDescent="0.2">
      <c r="A608" s="61"/>
      <c r="B608" s="62" t="s">
        <v>523</v>
      </c>
      <c r="C608" s="63" t="s">
        <v>524</v>
      </c>
      <c r="D608" s="71" t="s">
        <v>525</v>
      </c>
      <c r="E608" s="64">
        <v>720.99</v>
      </c>
      <c r="F608" s="65">
        <v>0.2</v>
      </c>
      <c r="G608" s="66">
        <f t="shared" ref="G608" si="57">E608-(E608*F608)</f>
        <v>576.79200000000003</v>
      </c>
    </row>
    <row r="609" spans="1:7" x14ac:dyDescent="0.2">
      <c r="D609" s="79"/>
    </row>
    <row r="610" spans="1:7" ht="12.75" customHeight="1" x14ac:dyDescent="0.2">
      <c r="A610" s="36">
        <v>36</v>
      </c>
      <c r="B610" s="37" t="s">
        <v>18</v>
      </c>
      <c r="C610" s="138" t="str">
        <f>IFERROR(VLOOKUP($A610,'Lot 2 Pricing (IMS)'!$B$6:$C$520,2,FALSE),"")</f>
        <v>2022macbookpro13</v>
      </c>
      <c r="D610" s="139"/>
      <c r="E610" s="142" t="s">
        <v>19</v>
      </c>
      <c r="F610" s="143"/>
      <c r="G610" s="59">
        <v>36</v>
      </c>
    </row>
    <row r="611" spans="1:7" x14ac:dyDescent="0.2">
      <c r="A611" s="61"/>
      <c r="B611" s="38" t="s">
        <v>20</v>
      </c>
      <c r="C611" s="38" t="s">
        <v>21</v>
      </c>
      <c r="D611" s="38" t="s">
        <v>22</v>
      </c>
      <c r="E611" s="37" t="s">
        <v>23</v>
      </c>
      <c r="F611" s="37" t="s">
        <v>24</v>
      </c>
      <c r="G611" s="37" t="s">
        <v>25</v>
      </c>
    </row>
    <row r="612" spans="1:7" ht="25.5" x14ac:dyDescent="0.2">
      <c r="A612" s="61"/>
      <c r="B612" s="62" t="s">
        <v>561</v>
      </c>
      <c r="C612" s="63" t="s">
        <v>562</v>
      </c>
      <c r="D612" s="71" t="s">
        <v>573</v>
      </c>
      <c r="E612" s="64">
        <v>3620.44</v>
      </c>
      <c r="F612" s="65">
        <v>0.2</v>
      </c>
      <c r="G612" s="66">
        <f t="shared" ref="G612" si="58">E612-(E612*F612)</f>
        <v>2896.3519999999999</v>
      </c>
    </row>
    <row r="613" spans="1:7" x14ac:dyDescent="0.2">
      <c r="A613" s="61"/>
      <c r="B613" s="62" t="s">
        <v>228</v>
      </c>
      <c r="C613" s="63" t="s">
        <v>314</v>
      </c>
      <c r="D613" s="71" t="s">
        <v>230</v>
      </c>
      <c r="E613" s="64"/>
      <c r="F613" s="65"/>
      <c r="G613" s="66"/>
    </row>
    <row r="614" spans="1:7" x14ac:dyDescent="0.2">
      <c r="A614" s="61"/>
      <c r="B614" s="62" t="s">
        <v>460</v>
      </c>
      <c r="C614" s="63" t="s">
        <v>574</v>
      </c>
      <c r="D614" s="71" t="s">
        <v>227</v>
      </c>
      <c r="E614" s="64"/>
      <c r="F614" s="65"/>
      <c r="G614" s="66"/>
    </row>
    <row r="615" spans="1:7" x14ac:dyDescent="0.2">
      <c r="A615" s="61"/>
      <c r="B615" s="62" t="s">
        <v>78</v>
      </c>
      <c r="C615" s="63" t="s">
        <v>79</v>
      </c>
      <c r="D615" s="71" t="s">
        <v>80</v>
      </c>
      <c r="E615" s="64"/>
      <c r="F615" s="65"/>
      <c r="G615" s="66"/>
    </row>
    <row r="616" spans="1:7" x14ac:dyDescent="0.2">
      <c r="A616" s="61"/>
      <c r="B616" s="62" t="s">
        <v>75</v>
      </c>
      <c r="C616" s="63" t="s">
        <v>76</v>
      </c>
      <c r="D616" s="71" t="s">
        <v>77</v>
      </c>
      <c r="E616" s="64"/>
      <c r="F616" s="65"/>
      <c r="G616" s="66"/>
    </row>
    <row r="617" spans="1:7" x14ac:dyDescent="0.2">
      <c r="A617" s="61"/>
      <c r="B617" s="39"/>
      <c r="C617" s="144"/>
      <c r="D617" s="144"/>
      <c r="E617" s="145"/>
      <c r="F617" s="40" t="s">
        <v>26</v>
      </c>
      <c r="G617" s="66">
        <f>SUM(G612:G616)</f>
        <v>2896.3519999999999</v>
      </c>
    </row>
    <row r="618" spans="1:7" ht="13.5" thickBot="1" x14ac:dyDescent="0.25">
      <c r="A618" s="61"/>
      <c r="B618" s="41"/>
      <c r="C618" s="42"/>
      <c r="D618" s="42"/>
      <c r="E618" s="43" t="s">
        <v>27</v>
      </c>
      <c r="F618" s="67"/>
      <c r="G618" s="66">
        <f>G617*F618</f>
        <v>0</v>
      </c>
    </row>
    <row r="619" spans="1:7" ht="13.5" thickBot="1" x14ac:dyDescent="0.25">
      <c r="A619" s="61"/>
      <c r="B619" s="44"/>
      <c r="C619" s="45"/>
      <c r="D619" s="45"/>
      <c r="E619" s="46"/>
      <c r="F619" s="47" t="s">
        <v>28</v>
      </c>
      <c r="G619" s="68">
        <f>SUM(G617:G618)</f>
        <v>2896.3519999999999</v>
      </c>
    </row>
    <row r="620" spans="1:7" x14ac:dyDescent="0.2">
      <c r="A620" s="61"/>
      <c r="B620" s="146" t="s">
        <v>29</v>
      </c>
      <c r="C620" s="147" t="s">
        <v>21</v>
      </c>
      <c r="D620" s="147" t="s">
        <v>22</v>
      </c>
      <c r="E620" s="147" t="s">
        <v>23</v>
      </c>
      <c r="F620" s="147" t="s">
        <v>24</v>
      </c>
      <c r="G620" s="147" t="s">
        <v>25</v>
      </c>
    </row>
    <row r="621" spans="1:7" x14ac:dyDescent="0.2">
      <c r="A621" s="61"/>
      <c r="B621" s="48" t="s">
        <v>30</v>
      </c>
      <c r="C621" s="48" t="s">
        <v>21</v>
      </c>
      <c r="D621" s="120" t="s">
        <v>22</v>
      </c>
      <c r="E621" s="48" t="s">
        <v>23</v>
      </c>
      <c r="F621" s="48" t="s">
        <v>24</v>
      </c>
      <c r="G621" s="48" t="s">
        <v>25</v>
      </c>
    </row>
    <row r="622" spans="1:7" ht="38.25" x14ac:dyDescent="0.2">
      <c r="A622" s="61"/>
      <c r="B622" s="62" t="s">
        <v>575</v>
      </c>
      <c r="C622" s="63" t="s">
        <v>576</v>
      </c>
      <c r="D622" s="71" t="s">
        <v>577</v>
      </c>
      <c r="E622" s="64">
        <v>72.09</v>
      </c>
      <c r="F622" s="65">
        <v>0.2</v>
      </c>
      <c r="G622" s="66">
        <f>E622-(E622*F622)</f>
        <v>57.672000000000004</v>
      </c>
    </row>
    <row r="623" spans="1:7" x14ac:dyDescent="0.2">
      <c r="D623" s="79"/>
    </row>
    <row r="624" spans="1:7" x14ac:dyDescent="0.2">
      <c r="D624" s="79"/>
    </row>
    <row r="625" spans="1:7" ht="12.75" customHeight="1" x14ac:dyDescent="0.2">
      <c r="A625" s="36">
        <v>37</v>
      </c>
      <c r="B625" s="37" t="s">
        <v>18</v>
      </c>
      <c r="C625" s="138" t="str">
        <f>IFERROR(VLOOKUP($A625,'Lot 2 Pricing (IMS)'!$B$6:$C$520,2,FALSE),"")</f>
        <v>applecareplusmbpro202213</v>
      </c>
      <c r="D625" s="139"/>
      <c r="E625" s="142" t="s">
        <v>19</v>
      </c>
      <c r="F625" s="143"/>
      <c r="G625" s="59">
        <v>37</v>
      </c>
    </row>
    <row r="626" spans="1:7" x14ac:dyDescent="0.2">
      <c r="A626" s="61"/>
      <c r="B626" s="38" t="s">
        <v>20</v>
      </c>
      <c r="C626" s="38" t="s">
        <v>21</v>
      </c>
      <c r="D626" s="38" t="s">
        <v>22</v>
      </c>
      <c r="E626" s="37" t="s">
        <v>23</v>
      </c>
      <c r="F626" s="37" t="s">
        <v>24</v>
      </c>
      <c r="G626" s="37" t="s">
        <v>25</v>
      </c>
    </row>
    <row r="627" spans="1:7" x14ac:dyDescent="0.2">
      <c r="A627" s="61"/>
      <c r="B627" s="62" t="s">
        <v>563</v>
      </c>
      <c r="C627" s="63" t="s">
        <v>564</v>
      </c>
      <c r="D627" s="71" t="s">
        <v>578</v>
      </c>
      <c r="E627" s="64">
        <v>449.07</v>
      </c>
      <c r="F627" s="65">
        <v>0</v>
      </c>
      <c r="G627" s="66">
        <f>E627-(E627*F627)</f>
        <v>449.07</v>
      </c>
    </row>
    <row r="628" spans="1:7" x14ac:dyDescent="0.2">
      <c r="A628" s="61"/>
      <c r="B628" s="39"/>
      <c r="C628" s="144"/>
      <c r="D628" s="144"/>
      <c r="E628" s="145"/>
      <c r="F628" s="40" t="s">
        <v>26</v>
      </c>
      <c r="G628" s="66">
        <f>SUM(G627:G627)</f>
        <v>449.07</v>
      </c>
    </row>
    <row r="629" spans="1:7" ht="13.5" thickBot="1" x14ac:dyDescent="0.25">
      <c r="A629" s="61"/>
      <c r="B629" s="41"/>
      <c r="C629" s="42"/>
      <c r="D629" s="42"/>
      <c r="E629" s="43" t="s">
        <v>27</v>
      </c>
      <c r="F629" s="67"/>
      <c r="G629" s="66">
        <f>G628*F629</f>
        <v>0</v>
      </c>
    </row>
    <row r="630" spans="1:7" ht="13.5" thickBot="1" x14ac:dyDescent="0.25">
      <c r="A630" s="61"/>
      <c r="B630" s="44"/>
      <c r="C630" s="45"/>
      <c r="D630" s="45"/>
      <c r="E630" s="46"/>
      <c r="F630" s="47" t="s">
        <v>28</v>
      </c>
      <c r="G630" s="68">
        <f>SUM(G628:G629)</f>
        <v>449.07</v>
      </c>
    </row>
    <row r="631" spans="1:7" x14ac:dyDescent="0.2">
      <c r="A631" s="61"/>
      <c r="B631" s="146" t="s">
        <v>29</v>
      </c>
      <c r="C631" s="147" t="s">
        <v>21</v>
      </c>
      <c r="D631" s="147" t="s">
        <v>22</v>
      </c>
      <c r="E631" s="147" t="s">
        <v>23</v>
      </c>
      <c r="F631" s="147" t="s">
        <v>24</v>
      </c>
      <c r="G631" s="147" t="s">
        <v>25</v>
      </c>
    </row>
    <row r="632" spans="1:7" x14ac:dyDescent="0.2">
      <c r="A632" s="61"/>
      <c r="B632" s="48" t="s">
        <v>30</v>
      </c>
      <c r="C632" s="48" t="s">
        <v>21</v>
      </c>
      <c r="D632" s="120" t="s">
        <v>22</v>
      </c>
      <c r="E632" s="48" t="s">
        <v>23</v>
      </c>
      <c r="F632" s="48" t="s">
        <v>24</v>
      </c>
      <c r="G632" s="48" t="s">
        <v>25</v>
      </c>
    </row>
    <row r="633" spans="1:7" x14ac:dyDescent="0.2">
      <c r="A633" s="61"/>
      <c r="B633" s="72"/>
      <c r="C633" s="49"/>
      <c r="D633" s="121"/>
      <c r="E633" s="73"/>
      <c r="F633" s="74"/>
      <c r="G633" s="66"/>
    </row>
    <row r="634" spans="1:7" x14ac:dyDescent="0.2">
      <c r="D634" s="79"/>
    </row>
    <row r="635" spans="1:7" x14ac:dyDescent="0.2">
      <c r="D635" s="79"/>
    </row>
    <row r="636" spans="1:7" ht="12.75" customHeight="1" x14ac:dyDescent="0.2">
      <c r="A636" s="36">
        <v>38</v>
      </c>
      <c r="B636" s="37" t="s">
        <v>18</v>
      </c>
      <c r="C636" s="138" t="str">
        <f>IFERROR(VLOOKUP($A636,'Lot 2 Pricing (IMS)'!$B$6:$C$520,2,FALSE),"")</f>
        <v>2022appleipad11pro</v>
      </c>
      <c r="D636" s="139"/>
      <c r="E636" s="142" t="s">
        <v>19</v>
      </c>
      <c r="F636" s="143"/>
      <c r="G636" s="59">
        <v>38</v>
      </c>
    </row>
    <row r="637" spans="1:7" x14ac:dyDescent="0.2">
      <c r="A637" s="61"/>
      <c r="B637" s="38" t="s">
        <v>20</v>
      </c>
      <c r="C637" s="38" t="s">
        <v>21</v>
      </c>
      <c r="D637" s="38" t="s">
        <v>22</v>
      </c>
      <c r="E637" s="37" t="s">
        <v>23</v>
      </c>
      <c r="F637" s="37" t="s">
        <v>24</v>
      </c>
      <c r="G637" s="37" t="s">
        <v>25</v>
      </c>
    </row>
    <row r="638" spans="1:7" x14ac:dyDescent="0.2">
      <c r="A638" s="61"/>
      <c r="B638" s="62" t="s">
        <v>565</v>
      </c>
      <c r="C638" s="63" t="s">
        <v>566</v>
      </c>
      <c r="D638" s="71" t="s">
        <v>579</v>
      </c>
      <c r="E638" s="64">
        <v>2806.74</v>
      </c>
      <c r="F638" s="65">
        <v>0.38</v>
      </c>
      <c r="G638" s="66">
        <f>E638-(E638*F638)</f>
        <v>1740.1787999999999</v>
      </c>
    </row>
    <row r="639" spans="1:7" x14ac:dyDescent="0.2">
      <c r="A639" s="61"/>
      <c r="B639" s="62" t="s">
        <v>367</v>
      </c>
      <c r="C639" s="63" t="s">
        <v>368</v>
      </c>
      <c r="D639" s="71" t="s">
        <v>369</v>
      </c>
      <c r="E639" s="64"/>
      <c r="F639" s="65"/>
      <c r="G639" s="66"/>
    </row>
    <row r="640" spans="1:7" x14ac:dyDescent="0.2">
      <c r="A640" s="61"/>
      <c r="B640" s="39"/>
      <c r="C640" s="144"/>
      <c r="D640" s="144"/>
      <c r="E640" s="145"/>
      <c r="F640" s="40" t="s">
        <v>26</v>
      </c>
      <c r="G640" s="66">
        <f>SUM(G638:G639)</f>
        <v>1740.1787999999999</v>
      </c>
    </row>
    <row r="641" spans="1:7" ht="13.5" thickBot="1" x14ac:dyDescent="0.25">
      <c r="A641" s="61"/>
      <c r="B641" s="41"/>
      <c r="C641" s="42"/>
      <c r="D641" s="42"/>
      <c r="E641" s="43" t="s">
        <v>27</v>
      </c>
      <c r="F641" s="67"/>
      <c r="G641" s="66">
        <f>G640*F641</f>
        <v>0</v>
      </c>
    </row>
    <row r="642" spans="1:7" ht="13.5" thickBot="1" x14ac:dyDescent="0.25">
      <c r="A642" s="61"/>
      <c r="B642" s="44"/>
      <c r="C642" s="45"/>
      <c r="D642" s="45"/>
      <c r="E642" s="46"/>
      <c r="F642" s="47" t="s">
        <v>28</v>
      </c>
      <c r="G642" s="68">
        <f>SUM(G640:G641)</f>
        <v>1740.1787999999999</v>
      </c>
    </row>
    <row r="643" spans="1:7" x14ac:dyDescent="0.2">
      <c r="A643" s="61"/>
      <c r="B643" s="146" t="s">
        <v>29</v>
      </c>
      <c r="C643" s="147" t="s">
        <v>21</v>
      </c>
      <c r="D643" s="147" t="s">
        <v>22</v>
      </c>
      <c r="E643" s="147" t="s">
        <v>23</v>
      </c>
      <c r="F643" s="147" t="s">
        <v>24</v>
      </c>
      <c r="G643" s="147" t="s">
        <v>25</v>
      </c>
    </row>
    <row r="644" spans="1:7" x14ac:dyDescent="0.2">
      <c r="A644" s="61"/>
      <c r="B644" s="48" t="s">
        <v>30</v>
      </c>
      <c r="C644" s="48" t="s">
        <v>21</v>
      </c>
      <c r="D644" s="120" t="s">
        <v>22</v>
      </c>
      <c r="E644" s="48" t="s">
        <v>23</v>
      </c>
      <c r="F644" s="48" t="s">
        <v>24</v>
      </c>
      <c r="G644" s="48" t="s">
        <v>25</v>
      </c>
    </row>
    <row r="645" spans="1:7" x14ac:dyDescent="0.2">
      <c r="A645" s="61"/>
      <c r="B645" s="72"/>
      <c r="C645" s="49"/>
      <c r="D645" s="121"/>
      <c r="E645" s="73"/>
      <c r="F645" s="74"/>
      <c r="G645" s="66"/>
    </row>
    <row r="646" spans="1:7" x14ac:dyDescent="0.2">
      <c r="D646" s="79"/>
    </row>
    <row r="647" spans="1:7" x14ac:dyDescent="0.2">
      <c r="D647" s="79"/>
    </row>
    <row r="648" spans="1:7" ht="12.75" customHeight="1" x14ac:dyDescent="0.2">
      <c r="A648" s="36">
        <v>39</v>
      </c>
      <c r="B648" s="37" t="s">
        <v>18</v>
      </c>
      <c r="C648" s="138" t="str">
        <f>IFERROR(VLOOKUP($A648,'Lot 2 Pricing (IMS)'!$B$6:$C$520,2,FALSE),"")</f>
        <v>applecareplusipadpro202211</v>
      </c>
      <c r="D648" s="139"/>
      <c r="E648" s="142" t="s">
        <v>19</v>
      </c>
      <c r="F648" s="143"/>
      <c r="G648" s="59">
        <v>39</v>
      </c>
    </row>
    <row r="649" spans="1:7" x14ac:dyDescent="0.2">
      <c r="A649" s="61"/>
      <c r="B649" s="38" t="s">
        <v>20</v>
      </c>
      <c r="C649" s="38" t="s">
        <v>21</v>
      </c>
      <c r="D649" s="38" t="s">
        <v>22</v>
      </c>
      <c r="E649" s="37" t="s">
        <v>23</v>
      </c>
      <c r="F649" s="37" t="s">
        <v>24</v>
      </c>
      <c r="G649" s="37" t="s">
        <v>25</v>
      </c>
    </row>
    <row r="650" spans="1:7" x14ac:dyDescent="0.2">
      <c r="A650" s="61"/>
      <c r="B650" s="62" t="s">
        <v>567</v>
      </c>
      <c r="C650" s="63" t="s">
        <v>568</v>
      </c>
      <c r="D650" s="71" t="s">
        <v>580</v>
      </c>
      <c r="E650" s="64">
        <v>246.98</v>
      </c>
      <c r="F650" s="65">
        <v>0</v>
      </c>
      <c r="G650" s="66">
        <f>E650-(E650*F650)</f>
        <v>246.98</v>
      </c>
    </row>
    <row r="651" spans="1:7" x14ac:dyDescent="0.2">
      <c r="A651" s="61"/>
      <c r="B651" s="39"/>
      <c r="C651" s="144"/>
      <c r="D651" s="144"/>
      <c r="E651" s="145"/>
      <c r="F651" s="40" t="s">
        <v>26</v>
      </c>
      <c r="G651" s="66">
        <f>SUM(G650:G650)</f>
        <v>246.98</v>
      </c>
    </row>
    <row r="652" spans="1:7" ht="13.5" thickBot="1" x14ac:dyDescent="0.25">
      <c r="A652" s="61"/>
      <c r="B652" s="41"/>
      <c r="C652" s="42"/>
      <c r="D652" s="42"/>
      <c r="E652" s="43" t="s">
        <v>27</v>
      </c>
      <c r="F652" s="67"/>
      <c r="G652" s="66">
        <f>G651*F652</f>
        <v>0</v>
      </c>
    </row>
    <row r="653" spans="1:7" ht="13.5" thickBot="1" x14ac:dyDescent="0.25">
      <c r="A653" s="61"/>
      <c r="B653" s="44"/>
      <c r="C653" s="45"/>
      <c r="D653" s="45"/>
      <c r="E653" s="46"/>
      <c r="F653" s="47" t="s">
        <v>28</v>
      </c>
      <c r="G653" s="68">
        <f>SUM(G651:G652)</f>
        <v>246.98</v>
      </c>
    </row>
    <row r="654" spans="1:7" x14ac:dyDescent="0.2">
      <c r="A654" s="61"/>
      <c r="B654" s="146" t="s">
        <v>29</v>
      </c>
      <c r="C654" s="147" t="s">
        <v>21</v>
      </c>
      <c r="D654" s="147" t="s">
        <v>22</v>
      </c>
      <c r="E654" s="147" t="s">
        <v>23</v>
      </c>
      <c r="F654" s="147" t="s">
        <v>24</v>
      </c>
      <c r="G654" s="147" t="s">
        <v>25</v>
      </c>
    </row>
    <row r="655" spans="1:7" x14ac:dyDescent="0.2">
      <c r="A655" s="61"/>
      <c r="B655" s="48" t="s">
        <v>30</v>
      </c>
      <c r="C655" s="48" t="s">
        <v>21</v>
      </c>
      <c r="D655" s="120" t="s">
        <v>22</v>
      </c>
      <c r="E655" s="48" t="s">
        <v>23</v>
      </c>
      <c r="F655" s="48" t="s">
        <v>24</v>
      </c>
      <c r="G655" s="48" t="s">
        <v>25</v>
      </c>
    </row>
    <row r="656" spans="1:7" x14ac:dyDescent="0.2">
      <c r="A656" s="61"/>
      <c r="B656" s="72"/>
      <c r="C656" s="49"/>
      <c r="D656" s="121"/>
      <c r="E656" s="73"/>
      <c r="F656" s="74"/>
      <c r="G656" s="66"/>
    </row>
    <row r="657" spans="1:7" x14ac:dyDescent="0.2">
      <c r="D657" s="79"/>
    </row>
    <row r="658" spans="1:7" x14ac:dyDescent="0.2">
      <c r="D658" s="79"/>
    </row>
    <row r="659" spans="1:7" ht="12.75" customHeight="1" x14ac:dyDescent="0.2">
      <c r="A659" s="36">
        <v>40</v>
      </c>
      <c r="B659" s="37" t="s">
        <v>18</v>
      </c>
      <c r="C659" s="138" t="str">
        <f>IFERROR(VLOOKUP($A659,'Lot 2 Pricing (IMS)'!$B$6:$C$520,2,FALSE),"")</f>
        <v>2022appleipad129pro</v>
      </c>
      <c r="D659" s="139"/>
      <c r="E659" s="142" t="s">
        <v>19</v>
      </c>
      <c r="F659" s="143"/>
      <c r="G659" s="59">
        <v>40</v>
      </c>
    </row>
    <row r="660" spans="1:7" x14ac:dyDescent="0.2">
      <c r="A660" s="61"/>
      <c r="B660" s="38" t="s">
        <v>20</v>
      </c>
      <c r="C660" s="38" t="s">
        <v>21</v>
      </c>
      <c r="D660" s="38" t="s">
        <v>22</v>
      </c>
      <c r="E660" s="37" t="s">
        <v>23</v>
      </c>
      <c r="F660" s="37" t="s">
        <v>24</v>
      </c>
      <c r="G660" s="37" t="s">
        <v>25</v>
      </c>
    </row>
    <row r="661" spans="1:7" x14ac:dyDescent="0.2">
      <c r="A661" s="61"/>
      <c r="B661" s="62" t="s">
        <v>569</v>
      </c>
      <c r="C661" s="63" t="s">
        <v>570</v>
      </c>
      <c r="D661" s="71" t="s">
        <v>581</v>
      </c>
      <c r="E661" s="64">
        <v>2582.1999999999998</v>
      </c>
      <c r="F661" s="65">
        <v>0.3</v>
      </c>
      <c r="G661" s="66">
        <f>E661-(E661*F661)</f>
        <v>1807.54</v>
      </c>
    </row>
    <row r="662" spans="1:7" x14ac:dyDescent="0.2">
      <c r="A662" s="61"/>
      <c r="B662" s="62" t="s">
        <v>342</v>
      </c>
      <c r="C662" s="63" t="s">
        <v>582</v>
      </c>
      <c r="D662" s="71" t="s">
        <v>344</v>
      </c>
      <c r="E662" s="64"/>
      <c r="F662" s="65"/>
      <c r="G662" s="66">
        <v>0</v>
      </c>
    </row>
    <row r="663" spans="1:7" x14ac:dyDescent="0.2">
      <c r="A663" s="61"/>
      <c r="B663" s="39"/>
      <c r="C663" s="144"/>
      <c r="D663" s="144"/>
      <c r="E663" s="145"/>
      <c r="F663" s="40" t="s">
        <v>26</v>
      </c>
      <c r="G663" s="66">
        <f>SUM(G661:G662)</f>
        <v>1807.54</v>
      </c>
    </row>
    <row r="664" spans="1:7" ht="13.5" thickBot="1" x14ac:dyDescent="0.25">
      <c r="A664" s="61"/>
      <c r="B664" s="41"/>
      <c r="C664" s="42"/>
      <c r="D664" s="42"/>
      <c r="E664" s="43" t="s">
        <v>27</v>
      </c>
      <c r="F664" s="67"/>
      <c r="G664" s="66">
        <f>G663*F664</f>
        <v>0</v>
      </c>
    </row>
    <row r="665" spans="1:7" ht="13.5" thickBot="1" x14ac:dyDescent="0.25">
      <c r="A665" s="61"/>
      <c r="B665" s="44"/>
      <c r="C665" s="45"/>
      <c r="D665" s="45"/>
      <c r="E665" s="46"/>
      <c r="F665" s="47" t="s">
        <v>28</v>
      </c>
      <c r="G665" s="68">
        <f>SUM(G663:G664)</f>
        <v>1807.54</v>
      </c>
    </row>
    <row r="666" spans="1:7" x14ac:dyDescent="0.2">
      <c r="A666" s="61"/>
      <c r="B666" s="146" t="s">
        <v>29</v>
      </c>
      <c r="C666" s="147" t="s">
        <v>21</v>
      </c>
      <c r="D666" s="147" t="s">
        <v>22</v>
      </c>
      <c r="E666" s="147" t="s">
        <v>23</v>
      </c>
      <c r="F666" s="147" t="s">
        <v>24</v>
      </c>
      <c r="G666" s="147" t="s">
        <v>25</v>
      </c>
    </row>
    <row r="667" spans="1:7" x14ac:dyDescent="0.2">
      <c r="A667" s="61"/>
      <c r="B667" s="48" t="s">
        <v>30</v>
      </c>
      <c r="C667" s="48" t="s">
        <v>21</v>
      </c>
      <c r="D667" s="120" t="s">
        <v>22</v>
      </c>
      <c r="E667" s="48" t="s">
        <v>23</v>
      </c>
      <c r="F667" s="48" t="s">
        <v>24</v>
      </c>
      <c r="G667" s="48" t="s">
        <v>25</v>
      </c>
    </row>
    <row r="668" spans="1:7" x14ac:dyDescent="0.2">
      <c r="A668" s="61"/>
      <c r="B668" s="72"/>
      <c r="C668" s="49"/>
      <c r="D668" s="121"/>
      <c r="E668" s="73"/>
      <c r="F668" s="74"/>
      <c r="G668" s="66"/>
    </row>
    <row r="669" spans="1:7" x14ac:dyDescent="0.2">
      <c r="D669" s="79"/>
    </row>
    <row r="670" spans="1:7" x14ac:dyDescent="0.2">
      <c r="D670" s="79"/>
    </row>
    <row r="671" spans="1:7" ht="12.75" customHeight="1" x14ac:dyDescent="0.2">
      <c r="A671" s="36">
        <v>41</v>
      </c>
      <c r="B671" s="37" t="s">
        <v>18</v>
      </c>
      <c r="C671" s="138" t="str">
        <f>IFERROR(VLOOKUP($A671,'Lot 2 Pricing (IMS)'!$B$6:$C$520,2,FALSE),"")</f>
        <v>applecareplusipadp2022129</v>
      </c>
      <c r="D671" s="139"/>
      <c r="E671" s="142" t="s">
        <v>19</v>
      </c>
      <c r="F671" s="143"/>
      <c r="G671" s="59">
        <v>41</v>
      </c>
    </row>
    <row r="672" spans="1:7" x14ac:dyDescent="0.2">
      <c r="A672" s="61"/>
      <c r="B672" s="38" t="s">
        <v>20</v>
      </c>
      <c r="C672" s="38" t="s">
        <v>21</v>
      </c>
      <c r="D672" s="38" t="s">
        <v>22</v>
      </c>
      <c r="E672" s="37" t="s">
        <v>23</v>
      </c>
      <c r="F672" s="37" t="s">
        <v>24</v>
      </c>
      <c r="G672" s="37" t="s">
        <v>25</v>
      </c>
    </row>
    <row r="673" spans="1:7" ht="25.5" x14ac:dyDescent="0.2">
      <c r="A673" s="61"/>
      <c r="B673" s="62" t="s">
        <v>571</v>
      </c>
      <c r="C673" s="63" t="s">
        <v>572</v>
      </c>
      <c r="D673" s="71" t="s">
        <v>583</v>
      </c>
      <c r="E673" s="64">
        <v>258.20999999999998</v>
      </c>
      <c r="F673" s="65">
        <v>0</v>
      </c>
      <c r="G673" s="66">
        <f>E673-(E673*F673)</f>
        <v>258.20999999999998</v>
      </c>
    </row>
    <row r="674" spans="1:7" x14ac:dyDescent="0.2">
      <c r="A674" s="61"/>
      <c r="B674" s="39"/>
      <c r="C674" s="144"/>
      <c r="D674" s="144"/>
      <c r="E674" s="145"/>
      <c r="F674" s="40" t="s">
        <v>26</v>
      </c>
      <c r="G674" s="66">
        <f>SUM(G673:G673)</f>
        <v>258.20999999999998</v>
      </c>
    </row>
    <row r="675" spans="1:7" ht="13.5" thickBot="1" x14ac:dyDescent="0.25">
      <c r="A675" s="61"/>
      <c r="B675" s="41"/>
      <c r="C675" s="42"/>
      <c r="D675" s="42"/>
      <c r="E675" s="43" t="s">
        <v>27</v>
      </c>
      <c r="F675" s="67"/>
      <c r="G675" s="66">
        <f>G674*F675</f>
        <v>0</v>
      </c>
    </row>
    <row r="676" spans="1:7" ht="13.5" thickBot="1" x14ac:dyDescent="0.25">
      <c r="A676" s="61"/>
      <c r="B676" s="44"/>
      <c r="C676" s="45"/>
      <c r="D676" s="45"/>
      <c r="E676" s="46"/>
      <c r="F676" s="47" t="s">
        <v>28</v>
      </c>
      <c r="G676" s="68">
        <f>SUM(G674:G675)</f>
        <v>258.20999999999998</v>
      </c>
    </row>
    <row r="677" spans="1:7" x14ac:dyDescent="0.2">
      <c r="A677" s="61"/>
      <c r="B677" s="146" t="s">
        <v>29</v>
      </c>
      <c r="C677" s="147" t="s">
        <v>21</v>
      </c>
      <c r="D677" s="147" t="s">
        <v>22</v>
      </c>
      <c r="E677" s="147" t="s">
        <v>23</v>
      </c>
      <c r="F677" s="147" t="s">
        <v>24</v>
      </c>
      <c r="G677" s="147" t="s">
        <v>25</v>
      </c>
    </row>
    <row r="678" spans="1:7" x14ac:dyDescent="0.2">
      <c r="A678" s="61"/>
      <c r="B678" s="48" t="s">
        <v>30</v>
      </c>
      <c r="C678" s="48" t="s">
        <v>21</v>
      </c>
      <c r="D678" s="120" t="s">
        <v>22</v>
      </c>
      <c r="E678" s="48" t="s">
        <v>23</v>
      </c>
      <c r="F678" s="48" t="s">
        <v>24</v>
      </c>
      <c r="G678" s="48" t="s">
        <v>25</v>
      </c>
    </row>
    <row r="679" spans="1:7" x14ac:dyDescent="0.2">
      <c r="A679" s="61"/>
      <c r="B679" s="72"/>
      <c r="C679" s="49"/>
      <c r="D679" s="121"/>
      <c r="E679" s="73"/>
      <c r="F679" s="74"/>
      <c r="G679" s="66"/>
    </row>
    <row r="680" spans="1:7" x14ac:dyDescent="0.2">
      <c r="D680" s="79"/>
    </row>
    <row r="681" spans="1:7" ht="12.75" customHeight="1" x14ac:dyDescent="0.2">
      <c r="A681" s="90">
        <v>42</v>
      </c>
      <c r="B681" s="10" t="s">
        <v>18</v>
      </c>
      <c r="C681" s="138" t="str">
        <f>IFERROR(VLOOKUP($A681,'Lot 2 Pricing (IMS)'!$B$6:$C$520,2,FALSE),"")</f>
        <v>2023hp15</v>
      </c>
      <c r="D681" s="139"/>
      <c r="E681" s="140" t="s">
        <v>19</v>
      </c>
      <c r="F681" s="141"/>
      <c r="G681" s="103">
        <f>A681</f>
        <v>42</v>
      </c>
    </row>
    <row r="682" spans="1:7" x14ac:dyDescent="0.2">
      <c r="B682" s="9" t="s">
        <v>20</v>
      </c>
      <c r="C682" s="9" t="s">
        <v>21</v>
      </c>
      <c r="D682" s="9" t="s">
        <v>22</v>
      </c>
      <c r="E682" s="10" t="s">
        <v>23</v>
      </c>
      <c r="F682" s="10" t="s">
        <v>24</v>
      </c>
      <c r="G682" s="10" t="s">
        <v>25</v>
      </c>
    </row>
    <row r="683" spans="1:7" x14ac:dyDescent="0.2">
      <c r="B683" s="104" t="s">
        <v>70</v>
      </c>
      <c r="C683" s="105" t="s">
        <v>32</v>
      </c>
      <c r="D683" s="105" t="s">
        <v>33</v>
      </c>
      <c r="E683" s="106">
        <v>5458.99</v>
      </c>
      <c r="F683" s="107">
        <v>0.2</v>
      </c>
      <c r="G683" s="108">
        <f>E683-(E683*F683)</f>
        <v>4367.192</v>
      </c>
    </row>
    <row r="684" spans="1:7" x14ac:dyDescent="0.2">
      <c r="B684" s="104" t="s">
        <v>71</v>
      </c>
      <c r="C684" s="105" t="s">
        <v>453</v>
      </c>
      <c r="D684" s="105" t="s">
        <v>72</v>
      </c>
      <c r="E684" s="106"/>
      <c r="F684" s="107"/>
      <c r="G684" s="108">
        <f t="shared" ref="G684:G690" si="59">E684-(E684*F684)</f>
        <v>0</v>
      </c>
    </row>
    <row r="685" spans="1:7" x14ac:dyDescent="0.2">
      <c r="B685" s="104" t="s">
        <v>73</v>
      </c>
      <c r="C685" s="105" t="s">
        <v>116</v>
      </c>
      <c r="D685" s="105" t="s">
        <v>73</v>
      </c>
      <c r="E685" s="106"/>
      <c r="F685" s="107"/>
      <c r="G685" s="108">
        <f t="shared" si="59"/>
        <v>0</v>
      </c>
    </row>
    <row r="686" spans="1:7" x14ac:dyDescent="0.2">
      <c r="B686" s="104" t="s">
        <v>75</v>
      </c>
      <c r="C686" s="105" t="s">
        <v>76</v>
      </c>
      <c r="D686" s="105" t="s">
        <v>77</v>
      </c>
      <c r="E686" s="106"/>
      <c r="F686" s="107"/>
      <c r="G686" s="108">
        <f t="shared" si="59"/>
        <v>0</v>
      </c>
    </row>
    <row r="687" spans="1:7" x14ac:dyDescent="0.2">
      <c r="B687" s="104" t="s">
        <v>78</v>
      </c>
      <c r="C687" s="105" t="s">
        <v>79</v>
      </c>
      <c r="D687" s="105" t="s">
        <v>80</v>
      </c>
      <c r="E687" s="106"/>
      <c r="F687" s="107"/>
      <c r="G687" s="108">
        <f t="shared" si="59"/>
        <v>0</v>
      </c>
    </row>
    <row r="688" spans="1:7" x14ac:dyDescent="0.2">
      <c r="B688" s="104" t="s">
        <v>81</v>
      </c>
      <c r="C688" s="105" t="s">
        <v>117</v>
      </c>
      <c r="D688" s="105" t="s">
        <v>83</v>
      </c>
      <c r="E688" s="106"/>
      <c r="F688" s="107"/>
      <c r="G688" s="108">
        <f t="shared" si="59"/>
        <v>0</v>
      </c>
    </row>
    <row r="689" spans="2:7" x14ac:dyDescent="0.2">
      <c r="B689" s="104" t="s">
        <v>84</v>
      </c>
      <c r="C689" s="105" t="s">
        <v>118</v>
      </c>
      <c r="D689" s="105" t="s">
        <v>86</v>
      </c>
      <c r="E689" s="106"/>
      <c r="F689" s="107"/>
      <c r="G689" s="108">
        <f t="shared" si="59"/>
        <v>0</v>
      </c>
    </row>
    <row r="690" spans="2:7" x14ac:dyDescent="0.2">
      <c r="B690" s="104" t="s">
        <v>609</v>
      </c>
      <c r="C690" s="105" t="s">
        <v>610</v>
      </c>
      <c r="D690" s="105" t="s">
        <v>609</v>
      </c>
      <c r="E690" s="106"/>
      <c r="F690" s="107"/>
      <c r="G690" s="108">
        <f t="shared" si="59"/>
        <v>0</v>
      </c>
    </row>
    <row r="691" spans="2:7" x14ac:dyDescent="0.2">
      <c r="B691" s="91"/>
      <c r="C691" s="136"/>
      <c r="D691" s="136"/>
      <c r="E691" s="137"/>
      <c r="F691" s="92" t="s">
        <v>26</v>
      </c>
      <c r="G691" s="108">
        <f>SUM(G683:G690)</f>
        <v>4367.192</v>
      </c>
    </row>
    <row r="692" spans="2:7" ht="13.5" thickBot="1" x14ac:dyDescent="0.25">
      <c r="B692" s="93"/>
      <c r="C692" s="94"/>
      <c r="D692" s="94"/>
      <c r="E692" s="95" t="s">
        <v>27</v>
      </c>
      <c r="F692" s="109"/>
      <c r="G692" s="108">
        <f>G691*F692</f>
        <v>0</v>
      </c>
    </row>
    <row r="693" spans="2:7" ht="13.5" thickBot="1" x14ac:dyDescent="0.25">
      <c r="B693" s="96"/>
      <c r="C693" s="97"/>
      <c r="D693" s="97"/>
      <c r="E693" s="98"/>
      <c r="F693" s="99" t="s">
        <v>28</v>
      </c>
      <c r="G693" s="110">
        <f>SUM(G691:G692)</f>
        <v>4367.192</v>
      </c>
    </row>
    <row r="694" spans="2:7" x14ac:dyDescent="0.2">
      <c r="B694" s="134" t="s">
        <v>29</v>
      </c>
      <c r="C694" s="135" t="s">
        <v>21</v>
      </c>
      <c r="D694" s="135" t="s">
        <v>22</v>
      </c>
      <c r="E694" s="135" t="s">
        <v>23</v>
      </c>
      <c r="F694" s="135" t="s">
        <v>24</v>
      </c>
      <c r="G694" s="135" t="s">
        <v>25</v>
      </c>
    </row>
    <row r="695" spans="2:7" x14ac:dyDescent="0.2">
      <c r="B695" s="100" t="s">
        <v>30</v>
      </c>
      <c r="C695" s="100" t="s">
        <v>21</v>
      </c>
      <c r="D695" s="119" t="s">
        <v>22</v>
      </c>
      <c r="E695" s="100" t="s">
        <v>23</v>
      </c>
      <c r="F695" s="100" t="s">
        <v>24</v>
      </c>
      <c r="G695" s="100" t="s">
        <v>25</v>
      </c>
    </row>
    <row r="696" spans="2:7" ht="25.5" x14ac:dyDescent="0.2">
      <c r="B696" s="104" t="s">
        <v>642</v>
      </c>
      <c r="C696" s="105" t="s">
        <v>643</v>
      </c>
      <c r="D696" s="105" t="s">
        <v>642</v>
      </c>
      <c r="E696" s="106">
        <v>377.23750000000001</v>
      </c>
      <c r="F696" s="107">
        <v>0</v>
      </c>
      <c r="G696" s="108">
        <f t="shared" ref="G696:G708" si="60">E696-(E696*F696)</f>
        <v>377.23750000000001</v>
      </c>
    </row>
    <row r="697" spans="2:7" x14ac:dyDescent="0.2">
      <c r="B697" s="104" t="s">
        <v>644</v>
      </c>
      <c r="C697" s="105" t="s">
        <v>645</v>
      </c>
      <c r="D697" s="105" t="s">
        <v>646</v>
      </c>
      <c r="E697" s="106">
        <v>1132.9897000000001</v>
      </c>
      <c r="F697" s="107">
        <v>0.1</v>
      </c>
      <c r="G697" s="108">
        <f t="shared" si="60"/>
        <v>1019.69073</v>
      </c>
    </row>
    <row r="698" spans="2:7" x14ac:dyDescent="0.2">
      <c r="B698" s="104" t="s">
        <v>647</v>
      </c>
      <c r="C698" s="105" t="s">
        <v>648</v>
      </c>
      <c r="D698" s="105" t="s">
        <v>649</v>
      </c>
      <c r="E698" s="106">
        <v>1029.9897000000001</v>
      </c>
      <c r="F698" s="107">
        <v>0.1</v>
      </c>
      <c r="G698" s="108">
        <f t="shared" si="60"/>
        <v>926.9907300000001</v>
      </c>
    </row>
    <row r="699" spans="2:7" x14ac:dyDescent="0.2">
      <c r="B699" s="104" t="s">
        <v>650</v>
      </c>
      <c r="C699" s="105" t="s">
        <v>651</v>
      </c>
      <c r="D699" s="105" t="s">
        <v>652</v>
      </c>
      <c r="E699" s="106">
        <v>319.28969999999998</v>
      </c>
      <c r="F699" s="107">
        <v>0.1</v>
      </c>
      <c r="G699" s="108">
        <f t="shared" si="60"/>
        <v>287.36072999999999</v>
      </c>
    </row>
    <row r="700" spans="2:7" x14ac:dyDescent="0.2">
      <c r="B700" s="104" t="s">
        <v>653</v>
      </c>
      <c r="C700" s="105" t="s">
        <v>654</v>
      </c>
      <c r="D700" s="105" t="s">
        <v>655</v>
      </c>
      <c r="E700" s="106">
        <v>875.48969999999997</v>
      </c>
      <c r="F700" s="107">
        <v>0.1</v>
      </c>
      <c r="G700" s="108">
        <f t="shared" si="60"/>
        <v>787.94073000000003</v>
      </c>
    </row>
    <row r="701" spans="2:7" x14ac:dyDescent="0.2">
      <c r="B701" s="104" t="s">
        <v>656</v>
      </c>
      <c r="C701" s="105" t="s">
        <v>657</v>
      </c>
      <c r="D701" s="105" t="s">
        <v>658</v>
      </c>
      <c r="E701" s="106">
        <v>1081.4897000000001</v>
      </c>
      <c r="F701" s="107">
        <v>0.1</v>
      </c>
      <c r="G701" s="108">
        <f t="shared" si="60"/>
        <v>973.34073000000012</v>
      </c>
    </row>
    <row r="702" spans="2:7" x14ac:dyDescent="0.2">
      <c r="B702" s="104" t="s">
        <v>659</v>
      </c>
      <c r="C702" s="105" t="s">
        <v>660</v>
      </c>
      <c r="D702" s="105" t="s">
        <v>661</v>
      </c>
      <c r="E702" s="106">
        <v>1019.6897</v>
      </c>
      <c r="F702" s="107">
        <v>0.1</v>
      </c>
      <c r="G702" s="108">
        <f t="shared" si="60"/>
        <v>917.72073</v>
      </c>
    </row>
    <row r="703" spans="2:7" x14ac:dyDescent="0.2">
      <c r="B703" s="104" t="s">
        <v>662</v>
      </c>
      <c r="C703" s="105" t="s">
        <v>663</v>
      </c>
      <c r="D703" s="105" t="s">
        <v>664</v>
      </c>
      <c r="E703" s="106">
        <v>823.98969999999997</v>
      </c>
      <c r="F703" s="107">
        <v>0.1</v>
      </c>
      <c r="G703" s="108">
        <f t="shared" si="60"/>
        <v>741.59073000000001</v>
      </c>
    </row>
    <row r="704" spans="2:7" x14ac:dyDescent="0.2">
      <c r="B704" s="104" t="s">
        <v>665</v>
      </c>
      <c r="C704" s="105" t="s">
        <v>666</v>
      </c>
      <c r="D704" s="105" t="s">
        <v>667</v>
      </c>
      <c r="E704" s="106">
        <v>257.48970000000003</v>
      </c>
      <c r="F704" s="107">
        <v>0.1</v>
      </c>
      <c r="G704" s="108">
        <f t="shared" si="60"/>
        <v>231.74073000000001</v>
      </c>
    </row>
    <row r="705" spans="1:7" x14ac:dyDescent="0.2">
      <c r="B705" s="104" t="s">
        <v>668</v>
      </c>
      <c r="C705" s="105" t="s">
        <v>669</v>
      </c>
      <c r="D705" s="105" t="s">
        <v>670</v>
      </c>
      <c r="E705" s="106">
        <v>154.4897</v>
      </c>
      <c r="F705" s="107">
        <v>0.1</v>
      </c>
      <c r="G705" s="108">
        <f t="shared" si="60"/>
        <v>139.04073</v>
      </c>
    </row>
    <row r="706" spans="1:7" x14ac:dyDescent="0.2">
      <c r="B706" s="104" t="s">
        <v>671</v>
      </c>
      <c r="C706" s="105" t="s">
        <v>672</v>
      </c>
      <c r="D706" s="105" t="s">
        <v>673</v>
      </c>
      <c r="E706" s="106">
        <v>308.98970000000003</v>
      </c>
      <c r="F706" s="107">
        <v>0.2</v>
      </c>
      <c r="G706" s="108">
        <f t="shared" si="60"/>
        <v>247.19176000000002</v>
      </c>
    </row>
    <row r="707" spans="1:7" x14ac:dyDescent="0.2">
      <c r="B707" s="104" t="s">
        <v>674</v>
      </c>
      <c r="C707" s="105" t="s">
        <v>675</v>
      </c>
      <c r="D707" s="105" t="s">
        <v>676</v>
      </c>
      <c r="E707" s="106">
        <v>267.78969999999998</v>
      </c>
      <c r="F707" s="107">
        <v>0.2</v>
      </c>
      <c r="G707" s="108">
        <f t="shared" si="60"/>
        <v>214.23175999999998</v>
      </c>
    </row>
    <row r="708" spans="1:7" x14ac:dyDescent="0.2">
      <c r="B708" s="104" t="s">
        <v>677</v>
      </c>
      <c r="C708" s="105" t="s">
        <v>678</v>
      </c>
      <c r="D708" s="105" t="s">
        <v>679</v>
      </c>
      <c r="E708" s="106">
        <v>278.08969999999999</v>
      </c>
      <c r="F708" s="107">
        <v>0.1</v>
      </c>
      <c r="G708" s="108">
        <f t="shared" si="60"/>
        <v>250.28073000000001</v>
      </c>
    </row>
    <row r="709" spans="1:7" x14ac:dyDescent="0.2">
      <c r="B709" s="53"/>
      <c r="C709" s="53"/>
      <c r="D709" s="54"/>
      <c r="E709" s="53"/>
      <c r="F709" s="53"/>
      <c r="G709" s="53"/>
    </row>
    <row r="710" spans="1:7" ht="12.75" customHeight="1" x14ac:dyDescent="0.2">
      <c r="A710" s="90">
        <v>43</v>
      </c>
      <c r="B710" s="10" t="s">
        <v>18</v>
      </c>
      <c r="C710" s="138" t="str">
        <f>IFERROR(VLOOKUP($A710,'Lot 2 Pricing (IMS)'!$B$6:$C$520,2,FALSE),"")</f>
        <v>2023hp15warranty</v>
      </c>
      <c r="D710" s="139"/>
      <c r="E710" s="140" t="s">
        <v>19</v>
      </c>
      <c r="F710" s="141"/>
      <c r="G710" s="103">
        <f>A710</f>
        <v>43</v>
      </c>
    </row>
    <row r="711" spans="1:7" x14ac:dyDescent="0.2">
      <c r="B711" s="9" t="s">
        <v>20</v>
      </c>
      <c r="C711" s="9" t="s">
        <v>21</v>
      </c>
      <c r="D711" s="9" t="s">
        <v>22</v>
      </c>
      <c r="E711" s="10" t="s">
        <v>23</v>
      </c>
      <c r="F711" s="10" t="s">
        <v>24</v>
      </c>
      <c r="G711" s="10" t="s">
        <v>25</v>
      </c>
    </row>
    <row r="712" spans="1:7" ht="25.5" x14ac:dyDescent="0.2">
      <c r="B712" s="101" t="s">
        <v>611</v>
      </c>
      <c r="C712" s="102" t="s">
        <v>612</v>
      </c>
      <c r="D712" s="101" t="s">
        <v>611</v>
      </c>
      <c r="E712" s="106">
        <v>1132.99</v>
      </c>
      <c r="F712" s="107">
        <v>0.2</v>
      </c>
      <c r="G712" s="108">
        <f>E712-(E712*F712)</f>
        <v>906.39200000000005</v>
      </c>
    </row>
    <row r="713" spans="1:7" x14ac:dyDescent="0.2">
      <c r="B713" s="91"/>
      <c r="C713" s="136"/>
      <c r="D713" s="136"/>
      <c r="E713" s="137"/>
      <c r="F713" s="92" t="s">
        <v>26</v>
      </c>
      <c r="G713" s="108">
        <f>SUM(G712:G712)</f>
        <v>906.39200000000005</v>
      </c>
    </row>
    <row r="714" spans="1:7" ht="13.5" thickBot="1" x14ac:dyDescent="0.25">
      <c r="B714" s="93"/>
      <c r="C714" s="94"/>
      <c r="D714" s="94"/>
      <c r="E714" s="95" t="s">
        <v>27</v>
      </c>
      <c r="F714" s="109"/>
      <c r="G714" s="108">
        <f>G713*F714</f>
        <v>0</v>
      </c>
    </row>
    <row r="715" spans="1:7" ht="13.5" thickBot="1" x14ac:dyDescent="0.25">
      <c r="B715" s="96"/>
      <c r="C715" s="97"/>
      <c r="D715" s="97"/>
      <c r="E715" s="98"/>
      <c r="F715" s="99" t="s">
        <v>28</v>
      </c>
      <c r="G715" s="110">
        <f>SUM(G713:G714)</f>
        <v>906.39200000000005</v>
      </c>
    </row>
    <row r="716" spans="1:7" x14ac:dyDescent="0.2">
      <c r="B716" s="134" t="s">
        <v>29</v>
      </c>
      <c r="C716" s="135" t="s">
        <v>21</v>
      </c>
      <c r="D716" s="135" t="s">
        <v>22</v>
      </c>
      <c r="E716" s="135" t="s">
        <v>23</v>
      </c>
      <c r="F716" s="135" t="s">
        <v>24</v>
      </c>
      <c r="G716" s="135" t="s">
        <v>25</v>
      </c>
    </row>
    <row r="717" spans="1:7" x14ac:dyDescent="0.2">
      <c r="B717" s="100" t="s">
        <v>30</v>
      </c>
      <c r="C717" s="100" t="s">
        <v>21</v>
      </c>
      <c r="D717" s="119" t="s">
        <v>22</v>
      </c>
      <c r="E717" s="100" t="s">
        <v>23</v>
      </c>
      <c r="F717" s="100" t="s">
        <v>24</v>
      </c>
      <c r="G717" s="100" t="s">
        <v>25</v>
      </c>
    </row>
    <row r="718" spans="1:7" x14ac:dyDescent="0.2">
      <c r="B718" s="111"/>
      <c r="C718" s="112"/>
      <c r="D718" s="112"/>
      <c r="E718" s="113"/>
      <c r="F718" s="114"/>
      <c r="G718" s="115">
        <f t="shared" ref="G718" si="61">E718-(E718*F718)</f>
        <v>0</v>
      </c>
    </row>
    <row r="719" spans="1:7" x14ac:dyDescent="0.2">
      <c r="B719" s="53"/>
      <c r="C719" s="53"/>
      <c r="D719" s="54"/>
      <c r="E719" s="53"/>
      <c r="F719" s="53"/>
      <c r="G719" s="53"/>
    </row>
    <row r="720" spans="1:7" ht="12.75" customHeight="1" x14ac:dyDescent="0.2">
      <c r="A720" s="90">
        <v>44</v>
      </c>
      <c r="B720" s="10" t="s">
        <v>18</v>
      </c>
      <c r="C720" s="138" t="str">
        <f>IFERROR(VLOOKUP($A720,'Lot 2 Pricing (IMS)'!$B$6:$C$520,2,FALSE),"")</f>
        <v>2023hp17</v>
      </c>
      <c r="D720" s="139"/>
      <c r="E720" s="140" t="s">
        <v>19</v>
      </c>
      <c r="F720" s="141"/>
      <c r="G720" s="103">
        <f>A720</f>
        <v>44</v>
      </c>
    </row>
    <row r="721" spans="2:7" x14ac:dyDescent="0.2">
      <c r="B721" s="9" t="s">
        <v>20</v>
      </c>
      <c r="C721" s="9" t="s">
        <v>21</v>
      </c>
      <c r="D721" s="9" t="s">
        <v>22</v>
      </c>
      <c r="E721" s="10" t="s">
        <v>23</v>
      </c>
      <c r="F721" s="10" t="s">
        <v>24</v>
      </c>
      <c r="G721" s="10" t="s">
        <v>25</v>
      </c>
    </row>
    <row r="722" spans="2:7" x14ac:dyDescent="0.2">
      <c r="B722" s="104" t="s">
        <v>70</v>
      </c>
      <c r="C722" s="105" t="s">
        <v>32</v>
      </c>
      <c r="D722" s="105" t="s">
        <v>33</v>
      </c>
      <c r="E722" s="106">
        <v>5664.99</v>
      </c>
      <c r="F722" s="107">
        <v>0.2</v>
      </c>
      <c r="G722" s="108">
        <f>E722-(E722*F722)</f>
        <v>4531.9920000000002</v>
      </c>
    </row>
    <row r="723" spans="2:7" x14ac:dyDescent="0.2">
      <c r="B723" s="104" t="s">
        <v>71</v>
      </c>
      <c r="C723" s="105" t="s">
        <v>453</v>
      </c>
      <c r="D723" s="105" t="s">
        <v>72</v>
      </c>
      <c r="E723" s="106"/>
      <c r="F723" s="107"/>
      <c r="G723" s="108">
        <f t="shared" ref="G723:G729" si="62">E723-(E723*F723)</f>
        <v>0</v>
      </c>
    </row>
    <row r="724" spans="2:7" x14ac:dyDescent="0.2">
      <c r="B724" s="104" t="s">
        <v>73</v>
      </c>
      <c r="C724" s="105" t="s">
        <v>116</v>
      </c>
      <c r="D724" s="105" t="s">
        <v>73</v>
      </c>
      <c r="E724" s="106"/>
      <c r="F724" s="107"/>
      <c r="G724" s="108">
        <f t="shared" si="62"/>
        <v>0</v>
      </c>
    </row>
    <row r="725" spans="2:7" x14ac:dyDescent="0.2">
      <c r="B725" s="104" t="s">
        <v>75</v>
      </c>
      <c r="C725" s="105" t="s">
        <v>76</v>
      </c>
      <c r="D725" s="105" t="s">
        <v>77</v>
      </c>
      <c r="E725" s="106"/>
      <c r="F725" s="107"/>
      <c r="G725" s="108">
        <f t="shared" si="62"/>
        <v>0</v>
      </c>
    </row>
    <row r="726" spans="2:7" x14ac:dyDescent="0.2">
      <c r="B726" s="104" t="s">
        <v>78</v>
      </c>
      <c r="C726" s="105" t="s">
        <v>79</v>
      </c>
      <c r="D726" s="105" t="s">
        <v>80</v>
      </c>
      <c r="E726" s="106"/>
      <c r="F726" s="107"/>
      <c r="G726" s="108">
        <f t="shared" si="62"/>
        <v>0</v>
      </c>
    </row>
    <row r="727" spans="2:7" x14ac:dyDescent="0.2">
      <c r="B727" s="104" t="s">
        <v>81</v>
      </c>
      <c r="C727" s="105" t="s">
        <v>117</v>
      </c>
      <c r="D727" s="105" t="s">
        <v>83</v>
      </c>
      <c r="E727" s="106"/>
      <c r="F727" s="107"/>
      <c r="G727" s="108">
        <f t="shared" si="62"/>
        <v>0</v>
      </c>
    </row>
    <row r="728" spans="2:7" x14ac:dyDescent="0.2">
      <c r="B728" s="104" t="s">
        <v>84</v>
      </c>
      <c r="C728" s="105" t="s">
        <v>118</v>
      </c>
      <c r="D728" s="105" t="s">
        <v>86</v>
      </c>
      <c r="E728" s="106"/>
      <c r="F728" s="107"/>
      <c r="G728" s="108">
        <f t="shared" si="62"/>
        <v>0</v>
      </c>
    </row>
    <row r="729" spans="2:7" x14ac:dyDescent="0.2">
      <c r="B729" s="104" t="s">
        <v>613</v>
      </c>
      <c r="C729" s="105" t="s">
        <v>610</v>
      </c>
      <c r="D729" s="105" t="s">
        <v>613</v>
      </c>
      <c r="E729" s="106"/>
      <c r="F729" s="107"/>
      <c r="G729" s="108">
        <f t="shared" si="62"/>
        <v>0</v>
      </c>
    </row>
    <row r="730" spans="2:7" x14ac:dyDescent="0.2">
      <c r="B730" s="91"/>
      <c r="C730" s="136"/>
      <c r="D730" s="136"/>
      <c r="E730" s="137"/>
      <c r="F730" s="92" t="s">
        <v>26</v>
      </c>
      <c r="G730" s="108">
        <f>SUM(G722:G729)</f>
        <v>4531.9920000000002</v>
      </c>
    </row>
    <row r="731" spans="2:7" ht="13.5" thickBot="1" x14ac:dyDescent="0.25">
      <c r="B731" s="93"/>
      <c r="C731" s="94"/>
      <c r="D731" s="94"/>
      <c r="E731" s="95" t="s">
        <v>27</v>
      </c>
      <c r="F731" s="109"/>
      <c r="G731" s="108">
        <f>G730*F731</f>
        <v>0</v>
      </c>
    </row>
    <row r="732" spans="2:7" ht="13.5" thickBot="1" x14ac:dyDescent="0.25">
      <c r="B732" s="96"/>
      <c r="C732" s="97"/>
      <c r="D732" s="97"/>
      <c r="E732" s="98"/>
      <c r="F732" s="99" t="s">
        <v>28</v>
      </c>
      <c r="G732" s="110">
        <f>SUM(G730:G731)</f>
        <v>4531.9920000000002</v>
      </c>
    </row>
    <row r="733" spans="2:7" x14ac:dyDescent="0.2">
      <c r="B733" s="134" t="s">
        <v>29</v>
      </c>
      <c r="C733" s="135" t="s">
        <v>21</v>
      </c>
      <c r="D733" s="135" t="s">
        <v>22</v>
      </c>
      <c r="E733" s="135" t="s">
        <v>23</v>
      </c>
      <c r="F733" s="135" t="s">
        <v>24</v>
      </c>
      <c r="G733" s="135" t="s">
        <v>25</v>
      </c>
    </row>
    <row r="734" spans="2:7" x14ac:dyDescent="0.2">
      <c r="B734" s="100" t="s">
        <v>30</v>
      </c>
      <c r="C734" s="100" t="s">
        <v>21</v>
      </c>
      <c r="D734" s="119" t="s">
        <v>22</v>
      </c>
      <c r="E734" s="100" t="s">
        <v>23</v>
      </c>
      <c r="F734" s="100" t="s">
        <v>24</v>
      </c>
      <c r="G734" s="100" t="s">
        <v>25</v>
      </c>
    </row>
    <row r="735" spans="2:7" x14ac:dyDescent="0.2">
      <c r="B735" s="104" t="s">
        <v>680</v>
      </c>
      <c r="C735" s="105" t="s">
        <v>681</v>
      </c>
      <c r="D735" s="105" t="s">
        <v>682</v>
      </c>
      <c r="E735" s="106">
        <v>1235.9897000000001</v>
      </c>
      <c r="F735" s="107">
        <v>0.2</v>
      </c>
      <c r="G735" s="108">
        <f t="shared" ref="G735:G740" si="63">E735-(E735*F735)</f>
        <v>988.79176000000007</v>
      </c>
    </row>
    <row r="736" spans="2:7" x14ac:dyDescent="0.2">
      <c r="B736" s="104" t="s">
        <v>683</v>
      </c>
      <c r="C736" s="105" t="s">
        <v>684</v>
      </c>
      <c r="D736" s="105" t="s">
        <v>685</v>
      </c>
      <c r="E736" s="106">
        <v>545.88970000000006</v>
      </c>
      <c r="F736" s="107">
        <v>0.2</v>
      </c>
      <c r="G736" s="108">
        <f t="shared" si="63"/>
        <v>436.71176000000003</v>
      </c>
    </row>
    <row r="737" spans="1:7" x14ac:dyDescent="0.2">
      <c r="B737" s="104" t="s">
        <v>686</v>
      </c>
      <c r="C737" s="105" t="s">
        <v>687</v>
      </c>
      <c r="D737" s="105" t="s">
        <v>688</v>
      </c>
      <c r="E737" s="106">
        <v>257.48970000000003</v>
      </c>
      <c r="F737" s="107">
        <v>0.2</v>
      </c>
      <c r="G737" s="108">
        <f t="shared" si="63"/>
        <v>205.99176000000003</v>
      </c>
    </row>
    <row r="738" spans="1:7" x14ac:dyDescent="0.2">
      <c r="B738" s="104" t="s">
        <v>689</v>
      </c>
      <c r="C738" s="105" t="s">
        <v>690</v>
      </c>
      <c r="D738" s="105" t="s">
        <v>691</v>
      </c>
      <c r="E738" s="106">
        <v>216.28970000000001</v>
      </c>
      <c r="F738" s="107">
        <v>0.2</v>
      </c>
      <c r="G738" s="108">
        <f t="shared" si="63"/>
        <v>173.03176000000002</v>
      </c>
    </row>
    <row r="739" spans="1:7" x14ac:dyDescent="0.2">
      <c r="B739" s="104" t="s">
        <v>692</v>
      </c>
      <c r="C739" s="105" t="s">
        <v>693</v>
      </c>
      <c r="D739" s="105" t="s">
        <v>694</v>
      </c>
      <c r="E739" s="106">
        <v>363.5797</v>
      </c>
      <c r="F739" s="107">
        <v>0.2</v>
      </c>
      <c r="G739" s="108">
        <f t="shared" si="63"/>
        <v>290.86376000000001</v>
      </c>
    </row>
    <row r="740" spans="1:7" x14ac:dyDescent="0.2">
      <c r="B740" s="104" t="s">
        <v>695</v>
      </c>
      <c r="C740" s="105" t="s">
        <v>696</v>
      </c>
      <c r="D740" s="105" t="s">
        <v>695</v>
      </c>
      <c r="E740" s="106">
        <v>978.48969999999997</v>
      </c>
      <c r="F740" s="107">
        <v>0.2</v>
      </c>
      <c r="G740" s="108">
        <f t="shared" si="63"/>
        <v>782.79175999999995</v>
      </c>
    </row>
    <row r="741" spans="1:7" x14ac:dyDescent="0.2">
      <c r="B741" s="53"/>
      <c r="C741" s="53"/>
      <c r="D741" s="54"/>
      <c r="E741" s="53"/>
      <c r="F741" s="53"/>
      <c r="G741" s="53"/>
    </row>
    <row r="742" spans="1:7" ht="12.75" customHeight="1" x14ac:dyDescent="0.2">
      <c r="A742" s="90">
        <v>45</v>
      </c>
      <c r="B742" s="10" t="s">
        <v>18</v>
      </c>
      <c r="C742" s="138" t="str">
        <f>IFERROR(VLOOKUP($A742,'Lot 2 Pricing (IMS)'!$B$6:$C$520,2,FALSE),"")</f>
        <v>2023hp17warranty</v>
      </c>
      <c r="D742" s="139"/>
      <c r="E742" s="140" t="s">
        <v>19</v>
      </c>
      <c r="F742" s="141"/>
      <c r="G742" s="103">
        <f>A742</f>
        <v>45</v>
      </c>
    </row>
    <row r="743" spans="1:7" x14ac:dyDescent="0.2">
      <c r="B743" s="9" t="s">
        <v>20</v>
      </c>
      <c r="C743" s="9" t="s">
        <v>21</v>
      </c>
      <c r="D743" s="9" t="s">
        <v>22</v>
      </c>
      <c r="E743" s="10" t="s">
        <v>23</v>
      </c>
      <c r="F743" s="10" t="s">
        <v>24</v>
      </c>
      <c r="G743" s="10" t="s">
        <v>25</v>
      </c>
    </row>
    <row r="744" spans="1:7" ht="25.5" x14ac:dyDescent="0.2">
      <c r="B744" s="101" t="s">
        <v>615</v>
      </c>
      <c r="C744" s="102" t="s">
        <v>612</v>
      </c>
      <c r="D744" s="101" t="s">
        <v>615</v>
      </c>
      <c r="E744" s="106">
        <v>1132.99</v>
      </c>
      <c r="F744" s="107">
        <v>0.2</v>
      </c>
      <c r="G744" s="108">
        <f>E744-(E744*F744)</f>
        <v>906.39200000000005</v>
      </c>
    </row>
    <row r="745" spans="1:7" x14ac:dyDescent="0.2">
      <c r="B745" s="91"/>
      <c r="C745" s="136"/>
      <c r="D745" s="136"/>
      <c r="E745" s="137"/>
      <c r="F745" s="92" t="s">
        <v>26</v>
      </c>
      <c r="G745" s="108">
        <f>SUM(G744:G744)</f>
        <v>906.39200000000005</v>
      </c>
    </row>
    <row r="746" spans="1:7" ht="13.5" thickBot="1" x14ac:dyDescent="0.25">
      <c r="B746" s="93"/>
      <c r="C746" s="94"/>
      <c r="D746" s="94"/>
      <c r="E746" s="95" t="s">
        <v>27</v>
      </c>
      <c r="F746" s="109"/>
      <c r="G746" s="108">
        <f>G745*F746</f>
        <v>0</v>
      </c>
    </row>
    <row r="747" spans="1:7" ht="13.5" thickBot="1" x14ac:dyDescent="0.25">
      <c r="B747" s="96"/>
      <c r="C747" s="97"/>
      <c r="D747" s="97"/>
      <c r="E747" s="98"/>
      <c r="F747" s="99" t="s">
        <v>28</v>
      </c>
      <c r="G747" s="110">
        <f>SUM(G745:G746)</f>
        <v>906.39200000000005</v>
      </c>
    </row>
    <row r="748" spans="1:7" x14ac:dyDescent="0.2">
      <c r="B748" s="134" t="s">
        <v>29</v>
      </c>
      <c r="C748" s="135" t="s">
        <v>21</v>
      </c>
      <c r="D748" s="135" t="s">
        <v>22</v>
      </c>
      <c r="E748" s="135" t="s">
        <v>23</v>
      </c>
      <c r="F748" s="135" t="s">
        <v>24</v>
      </c>
      <c r="G748" s="135" t="s">
        <v>25</v>
      </c>
    </row>
    <row r="749" spans="1:7" x14ac:dyDescent="0.2">
      <c r="B749" s="100" t="s">
        <v>30</v>
      </c>
      <c r="C749" s="100" t="s">
        <v>21</v>
      </c>
      <c r="D749" s="119" t="s">
        <v>22</v>
      </c>
      <c r="E749" s="100" t="s">
        <v>23</v>
      </c>
      <c r="F749" s="100" t="s">
        <v>24</v>
      </c>
      <c r="G749" s="100" t="s">
        <v>25</v>
      </c>
    </row>
    <row r="750" spans="1:7" x14ac:dyDescent="0.2">
      <c r="B750" s="111"/>
      <c r="C750" s="112"/>
      <c r="D750" s="112"/>
      <c r="E750" s="113"/>
      <c r="F750" s="114"/>
      <c r="G750" s="115">
        <f t="shared" ref="G750" si="64">E750-(E750*F750)</f>
        <v>0</v>
      </c>
    </row>
    <row r="751" spans="1:7" x14ac:dyDescent="0.2">
      <c r="B751" s="53"/>
      <c r="C751" s="53"/>
      <c r="D751" s="54"/>
      <c r="E751" s="53"/>
      <c r="F751" s="53"/>
      <c r="G751" s="53"/>
    </row>
    <row r="752" spans="1:7" ht="12.75" customHeight="1" x14ac:dyDescent="0.2">
      <c r="A752" s="90">
        <v>46</v>
      </c>
      <c r="B752" s="10" t="s">
        <v>18</v>
      </c>
      <c r="C752" s="138" t="str">
        <f>IFERROR(VLOOKUP($A752,'Lot 2 Pricing (IMS)'!$B$6:$C$520,2,FALSE),"")</f>
        <v>2023hp14</v>
      </c>
      <c r="D752" s="139"/>
      <c r="E752" s="140" t="s">
        <v>19</v>
      </c>
      <c r="F752" s="141"/>
      <c r="G752" s="103">
        <f>A752</f>
        <v>46</v>
      </c>
    </row>
    <row r="753" spans="2:7" x14ac:dyDescent="0.2">
      <c r="B753" s="9" t="s">
        <v>20</v>
      </c>
      <c r="C753" s="9" t="s">
        <v>21</v>
      </c>
      <c r="D753" s="9" t="s">
        <v>22</v>
      </c>
      <c r="E753" s="10" t="s">
        <v>23</v>
      </c>
      <c r="F753" s="10" t="s">
        <v>24</v>
      </c>
      <c r="G753" s="10" t="s">
        <v>25</v>
      </c>
    </row>
    <row r="754" spans="2:7" x14ac:dyDescent="0.2">
      <c r="B754" s="101" t="s">
        <v>70</v>
      </c>
      <c r="C754" s="102" t="s">
        <v>32</v>
      </c>
      <c r="D754" s="101" t="s">
        <v>33</v>
      </c>
      <c r="E754" s="106">
        <v>5149.99</v>
      </c>
      <c r="F754" s="107">
        <v>0.2</v>
      </c>
      <c r="G754" s="108">
        <f>E754-(E754*F754)</f>
        <v>4119.9920000000002</v>
      </c>
    </row>
    <row r="755" spans="2:7" x14ac:dyDescent="0.2">
      <c r="B755" s="104" t="s">
        <v>71</v>
      </c>
      <c r="C755" s="105" t="s">
        <v>453</v>
      </c>
      <c r="D755" s="105" t="s">
        <v>72</v>
      </c>
      <c r="E755" s="106"/>
      <c r="F755" s="107"/>
      <c r="G755" s="108">
        <f t="shared" ref="G755:G761" si="65">E755-(E755*F755)</f>
        <v>0</v>
      </c>
    </row>
    <row r="756" spans="2:7" x14ac:dyDescent="0.2">
      <c r="B756" s="104" t="s">
        <v>73</v>
      </c>
      <c r="C756" s="105" t="s">
        <v>116</v>
      </c>
      <c r="D756" s="105" t="s">
        <v>73</v>
      </c>
      <c r="E756" s="106"/>
      <c r="F756" s="107"/>
      <c r="G756" s="108">
        <f t="shared" si="65"/>
        <v>0</v>
      </c>
    </row>
    <row r="757" spans="2:7" x14ac:dyDescent="0.2">
      <c r="B757" s="104" t="s">
        <v>75</v>
      </c>
      <c r="C757" s="105" t="s">
        <v>76</v>
      </c>
      <c r="D757" s="105" t="s">
        <v>77</v>
      </c>
      <c r="E757" s="106"/>
      <c r="F757" s="107"/>
      <c r="G757" s="108">
        <f t="shared" si="65"/>
        <v>0</v>
      </c>
    </row>
    <row r="758" spans="2:7" x14ac:dyDescent="0.2">
      <c r="B758" s="104" t="s">
        <v>78</v>
      </c>
      <c r="C758" s="105" t="s">
        <v>79</v>
      </c>
      <c r="D758" s="105" t="s">
        <v>80</v>
      </c>
      <c r="E758" s="106"/>
      <c r="F758" s="107"/>
      <c r="G758" s="108">
        <f t="shared" si="65"/>
        <v>0</v>
      </c>
    </row>
    <row r="759" spans="2:7" x14ac:dyDescent="0.2">
      <c r="B759" s="104" t="s">
        <v>81</v>
      </c>
      <c r="C759" s="105" t="s">
        <v>117</v>
      </c>
      <c r="D759" s="105" t="s">
        <v>83</v>
      </c>
      <c r="E759" s="106"/>
      <c r="F759" s="107"/>
      <c r="G759" s="108">
        <f t="shared" si="65"/>
        <v>0</v>
      </c>
    </row>
    <row r="760" spans="2:7" x14ac:dyDescent="0.2">
      <c r="B760" s="104" t="s">
        <v>84</v>
      </c>
      <c r="C760" s="105" t="s">
        <v>118</v>
      </c>
      <c r="D760" s="105" t="s">
        <v>86</v>
      </c>
      <c r="E760" s="106"/>
      <c r="F760" s="107"/>
      <c r="G760" s="108">
        <f t="shared" si="65"/>
        <v>0</v>
      </c>
    </row>
    <row r="761" spans="2:7" x14ac:dyDescent="0.2">
      <c r="B761" s="104" t="s">
        <v>616</v>
      </c>
      <c r="C761" s="105" t="s">
        <v>610</v>
      </c>
      <c r="D761" s="105" t="s">
        <v>616</v>
      </c>
      <c r="E761" s="106"/>
      <c r="F761" s="107"/>
      <c r="G761" s="108">
        <f t="shared" si="65"/>
        <v>0</v>
      </c>
    </row>
    <row r="762" spans="2:7" x14ac:dyDescent="0.2">
      <c r="B762" s="91"/>
      <c r="C762" s="136"/>
      <c r="D762" s="136"/>
      <c r="E762" s="137"/>
      <c r="F762" s="92" t="s">
        <v>26</v>
      </c>
      <c r="G762" s="108">
        <f>SUM(G754:G761)</f>
        <v>4119.9920000000002</v>
      </c>
    </row>
    <row r="763" spans="2:7" ht="13.5" thickBot="1" x14ac:dyDescent="0.25">
      <c r="B763" s="93"/>
      <c r="C763" s="94"/>
      <c r="D763" s="94"/>
      <c r="E763" s="95" t="s">
        <v>27</v>
      </c>
      <c r="F763" s="109"/>
      <c r="G763" s="108">
        <f>G762*F763</f>
        <v>0</v>
      </c>
    </row>
    <row r="764" spans="2:7" ht="13.5" thickBot="1" x14ac:dyDescent="0.25">
      <c r="B764" s="96"/>
      <c r="C764" s="97"/>
      <c r="D764" s="97"/>
      <c r="E764" s="98"/>
      <c r="F764" s="99" t="s">
        <v>28</v>
      </c>
      <c r="G764" s="110">
        <f>SUM(G762:G763)</f>
        <v>4119.9920000000002</v>
      </c>
    </row>
    <row r="765" spans="2:7" x14ac:dyDescent="0.2">
      <c r="B765" s="134" t="s">
        <v>29</v>
      </c>
      <c r="C765" s="135" t="s">
        <v>21</v>
      </c>
      <c r="D765" s="135" t="s">
        <v>22</v>
      </c>
      <c r="E765" s="135" t="s">
        <v>23</v>
      </c>
      <c r="F765" s="135" t="s">
        <v>24</v>
      </c>
      <c r="G765" s="135" t="s">
        <v>25</v>
      </c>
    </row>
    <row r="766" spans="2:7" x14ac:dyDescent="0.2">
      <c r="B766" s="100" t="s">
        <v>30</v>
      </c>
      <c r="C766" s="100" t="s">
        <v>21</v>
      </c>
      <c r="D766" s="119" t="s">
        <v>22</v>
      </c>
      <c r="E766" s="100" t="s">
        <v>23</v>
      </c>
      <c r="F766" s="100" t="s">
        <v>24</v>
      </c>
      <c r="G766" s="100" t="s">
        <v>25</v>
      </c>
    </row>
    <row r="767" spans="2:7" x14ac:dyDescent="0.2">
      <c r="B767" s="111"/>
      <c r="C767" s="112"/>
      <c r="D767" s="112"/>
      <c r="E767" s="113"/>
      <c r="F767" s="114"/>
      <c r="G767" s="115">
        <f t="shared" ref="G767" si="66">E767-(E767*F767)</f>
        <v>0</v>
      </c>
    </row>
    <row r="768" spans="2:7" x14ac:dyDescent="0.2">
      <c r="B768" s="53"/>
      <c r="C768" s="53"/>
      <c r="D768" s="54"/>
      <c r="E768" s="53"/>
      <c r="F768" s="53"/>
      <c r="G768" s="53"/>
    </row>
    <row r="769" spans="1:7" ht="12.75" customHeight="1" x14ac:dyDescent="0.2">
      <c r="A769" s="90">
        <v>47</v>
      </c>
      <c r="B769" s="10" t="s">
        <v>18</v>
      </c>
      <c r="C769" s="138" t="str">
        <f>IFERROR(VLOOKUP($A769,'Lot 2 Pricing (IMS)'!$B$6:$C$520,2,FALSE),"")</f>
        <v>2023hp14warranty</v>
      </c>
      <c r="D769" s="139"/>
      <c r="E769" s="140" t="s">
        <v>19</v>
      </c>
      <c r="F769" s="141"/>
      <c r="G769" s="103">
        <f>A769</f>
        <v>47</v>
      </c>
    </row>
    <row r="770" spans="1:7" x14ac:dyDescent="0.2">
      <c r="B770" s="9" t="s">
        <v>20</v>
      </c>
      <c r="C770" s="9" t="s">
        <v>21</v>
      </c>
      <c r="D770" s="9" t="s">
        <v>22</v>
      </c>
      <c r="E770" s="10" t="s">
        <v>23</v>
      </c>
      <c r="F770" s="10" t="s">
        <v>24</v>
      </c>
      <c r="G770" s="10" t="s">
        <v>25</v>
      </c>
    </row>
    <row r="771" spans="1:7" ht="25.5" x14ac:dyDescent="0.2">
      <c r="B771" s="104" t="s">
        <v>617</v>
      </c>
      <c r="C771" s="102" t="s">
        <v>612</v>
      </c>
      <c r="D771" s="105" t="s">
        <v>617</v>
      </c>
      <c r="E771" s="106">
        <v>1132.99</v>
      </c>
      <c r="F771" s="107">
        <v>0.2</v>
      </c>
      <c r="G771" s="108">
        <f>E771-(E771*F771)</f>
        <v>906.39200000000005</v>
      </c>
    </row>
    <row r="772" spans="1:7" x14ac:dyDescent="0.2">
      <c r="B772" s="91"/>
      <c r="C772" s="136"/>
      <c r="D772" s="136"/>
      <c r="E772" s="137"/>
      <c r="F772" s="92" t="s">
        <v>26</v>
      </c>
      <c r="G772" s="108">
        <f>SUM(G771:G771)</f>
        <v>906.39200000000005</v>
      </c>
    </row>
    <row r="773" spans="1:7" ht="13.5" thickBot="1" x14ac:dyDescent="0.25">
      <c r="B773" s="93"/>
      <c r="C773" s="94"/>
      <c r="D773" s="94"/>
      <c r="E773" s="95" t="s">
        <v>27</v>
      </c>
      <c r="F773" s="109"/>
      <c r="G773" s="108">
        <f>G772*F773</f>
        <v>0</v>
      </c>
    </row>
    <row r="774" spans="1:7" ht="13.5" thickBot="1" x14ac:dyDescent="0.25">
      <c r="B774" s="96"/>
      <c r="C774" s="97"/>
      <c r="D774" s="97"/>
      <c r="E774" s="98"/>
      <c r="F774" s="99" t="s">
        <v>28</v>
      </c>
      <c r="G774" s="110">
        <f>SUM(G772:G773)</f>
        <v>906.39200000000005</v>
      </c>
    </row>
    <row r="775" spans="1:7" x14ac:dyDescent="0.2">
      <c r="B775" s="134" t="s">
        <v>29</v>
      </c>
      <c r="C775" s="135" t="s">
        <v>21</v>
      </c>
      <c r="D775" s="135" t="s">
        <v>22</v>
      </c>
      <c r="E775" s="135" t="s">
        <v>23</v>
      </c>
      <c r="F775" s="135" t="s">
        <v>24</v>
      </c>
      <c r="G775" s="135" t="s">
        <v>25</v>
      </c>
    </row>
    <row r="776" spans="1:7" x14ac:dyDescent="0.2">
      <c r="B776" s="100" t="s">
        <v>30</v>
      </c>
      <c r="C776" s="100" t="s">
        <v>21</v>
      </c>
      <c r="D776" s="119" t="s">
        <v>22</v>
      </c>
      <c r="E776" s="100" t="s">
        <v>23</v>
      </c>
      <c r="F776" s="100" t="s">
        <v>24</v>
      </c>
      <c r="G776" s="100" t="s">
        <v>25</v>
      </c>
    </row>
    <row r="777" spans="1:7" x14ac:dyDescent="0.2">
      <c r="B777" s="111"/>
      <c r="C777" s="112"/>
      <c r="D777" s="112"/>
      <c r="E777" s="113"/>
      <c r="F777" s="114"/>
      <c r="G777" s="115">
        <f t="shared" ref="G777" si="67">E777-(E777*F777)</f>
        <v>0</v>
      </c>
    </row>
    <row r="778" spans="1:7" x14ac:dyDescent="0.2">
      <c r="B778" s="53"/>
      <c r="C778" s="53"/>
      <c r="D778" s="54"/>
      <c r="E778" s="53"/>
      <c r="F778" s="53"/>
      <c r="G778" s="53"/>
    </row>
    <row r="779" spans="1:7" ht="12.75" customHeight="1" x14ac:dyDescent="0.2">
      <c r="A779" s="90">
        <v>48</v>
      </c>
      <c r="B779" s="10" t="s">
        <v>18</v>
      </c>
      <c r="C779" s="138" t="str">
        <f>IFERROR(VLOOKUP($A779,'Lot 2 Pricing (IMS)'!$B$6:$C$520,2,FALSE),"")</f>
        <v>2023hpdesktop</v>
      </c>
      <c r="D779" s="139"/>
      <c r="E779" s="140" t="s">
        <v>19</v>
      </c>
      <c r="F779" s="141"/>
      <c r="G779" s="103">
        <f>A779</f>
        <v>48</v>
      </c>
    </row>
    <row r="780" spans="1:7" x14ac:dyDescent="0.2">
      <c r="B780" s="9" t="s">
        <v>20</v>
      </c>
      <c r="C780" s="9" t="s">
        <v>21</v>
      </c>
      <c r="D780" s="9" t="s">
        <v>22</v>
      </c>
      <c r="E780" s="10" t="s">
        <v>23</v>
      </c>
      <c r="F780" s="10" t="s">
        <v>24</v>
      </c>
      <c r="G780" s="10" t="s">
        <v>25</v>
      </c>
    </row>
    <row r="781" spans="1:7" x14ac:dyDescent="0.2">
      <c r="B781" s="101" t="s">
        <v>70</v>
      </c>
      <c r="C781" s="102" t="s">
        <v>32</v>
      </c>
      <c r="D781" s="101" t="s">
        <v>33</v>
      </c>
      <c r="E781" s="106">
        <v>4840.99</v>
      </c>
      <c r="F781" s="107">
        <v>0.2</v>
      </c>
      <c r="G781" s="108">
        <f>E781-(E781*F781)</f>
        <v>3872.7919999999999</v>
      </c>
    </row>
    <row r="782" spans="1:7" x14ac:dyDescent="0.2">
      <c r="B782" s="104" t="s">
        <v>71</v>
      </c>
      <c r="C782" s="105" t="s">
        <v>453</v>
      </c>
      <c r="D782" s="105" t="s">
        <v>72</v>
      </c>
      <c r="E782" s="106"/>
      <c r="F782" s="107"/>
      <c r="G782" s="108">
        <f t="shared" ref="G782:G788" si="68">E782-(E782*F782)</f>
        <v>0</v>
      </c>
    </row>
    <row r="783" spans="1:7" x14ac:dyDescent="0.2">
      <c r="B783" s="104" t="s">
        <v>73</v>
      </c>
      <c r="C783" s="105" t="s">
        <v>116</v>
      </c>
      <c r="D783" s="105" t="s">
        <v>73</v>
      </c>
      <c r="E783" s="106"/>
      <c r="F783" s="107"/>
      <c r="G783" s="108">
        <f t="shared" si="68"/>
        <v>0</v>
      </c>
    </row>
    <row r="784" spans="1:7" x14ac:dyDescent="0.2">
      <c r="B784" s="104" t="s">
        <v>75</v>
      </c>
      <c r="C784" s="105" t="s">
        <v>76</v>
      </c>
      <c r="D784" s="105" t="s">
        <v>77</v>
      </c>
      <c r="E784" s="106"/>
      <c r="F784" s="107"/>
      <c r="G784" s="108">
        <f t="shared" si="68"/>
        <v>0</v>
      </c>
    </row>
    <row r="785" spans="1:7" x14ac:dyDescent="0.2">
      <c r="B785" s="104" t="s">
        <v>78</v>
      </c>
      <c r="C785" s="105" t="s">
        <v>79</v>
      </c>
      <c r="D785" s="105" t="s">
        <v>80</v>
      </c>
      <c r="E785" s="106"/>
      <c r="F785" s="107"/>
      <c r="G785" s="108">
        <f t="shared" si="68"/>
        <v>0</v>
      </c>
    </row>
    <row r="786" spans="1:7" x14ac:dyDescent="0.2">
      <c r="B786" s="104" t="s">
        <v>81</v>
      </c>
      <c r="C786" s="105" t="s">
        <v>117</v>
      </c>
      <c r="D786" s="105" t="s">
        <v>83</v>
      </c>
      <c r="E786" s="106"/>
      <c r="F786" s="107"/>
      <c r="G786" s="108">
        <f t="shared" si="68"/>
        <v>0</v>
      </c>
    </row>
    <row r="787" spans="1:7" x14ac:dyDescent="0.2">
      <c r="B787" s="104" t="s">
        <v>84</v>
      </c>
      <c r="C787" s="105" t="s">
        <v>118</v>
      </c>
      <c r="D787" s="105" t="s">
        <v>86</v>
      </c>
      <c r="E787" s="106"/>
      <c r="F787" s="107"/>
      <c r="G787" s="108">
        <f t="shared" si="68"/>
        <v>0</v>
      </c>
    </row>
    <row r="788" spans="1:7" x14ac:dyDescent="0.2">
      <c r="B788" s="104" t="s">
        <v>618</v>
      </c>
      <c r="C788" s="105" t="s">
        <v>610</v>
      </c>
      <c r="D788" s="105" t="s">
        <v>133</v>
      </c>
      <c r="E788" s="106"/>
      <c r="F788" s="107"/>
      <c r="G788" s="108">
        <f t="shared" si="68"/>
        <v>0</v>
      </c>
    </row>
    <row r="789" spans="1:7" x14ac:dyDescent="0.2">
      <c r="B789" s="91"/>
      <c r="C789" s="136"/>
      <c r="D789" s="136"/>
      <c r="E789" s="137"/>
      <c r="F789" s="92" t="s">
        <v>26</v>
      </c>
      <c r="G789" s="108">
        <f>SUM(G781:G788)</f>
        <v>3872.7919999999999</v>
      </c>
    </row>
    <row r="790" spans="1:7" ht="13.5" thickBot="1" x14ac:dyDescent="0.25">
      <c r="B790" s="93"/>
      <c r="C790" s="94"/>
      <c r="D790" s="94"/>
      <c r="E790" s="95" t="s">
        <v>27</v>
      </c>
      <c r="F790" s="109"/>
      <c r="G790" s="108">
        <f>G789*F790</f>
        <v>0</v>
      </c>
    </row>
    <row r="791" spans="1:7" ht="13.5" thickBot="1" x14ac:dyDescent="0.25">
      <c r="B791" s="96"/>
      <c r="C791" s="97"/>
      <c r="D791" s="97"/>
      <c r="E791" s="98"/>
      <c r="F791" s="99" t="s">
        <v>28</v>
      </c>
      <c r="G791" s="110">
        <f>SUM(G789:G790)</f>
        <v>3872.7919999999999</v>
      </c>
    </row>
    <row r="792" spans="1:7" x14ac:dyDescent="0.2">
      <c r="B792" s="134" t="s">
        <v>29</v>
      </c>
      <c r="C792" s="135" t="s">
        <v>21</v>
      </c>
      <c r="D792" s="135" t="s">
        <v>22</v>
      </c>
      <c r="E792" s="135" t="s">
        <v>23</v>
      </c>
      <c r="F792" s="135" t="s">
        <v>24</v>
      </c>
      <c r="G792" s="135" t="s">
        <v>25</v>
      </c>
    </row>
    <row r="793" spans="1:7" x14ac:dyDescent="0.2">
      <c r="B793" s="100" t="s">
        <v>30</v>
      </c>
      <c r="C793" s="100" t="s">
        <v>21</v>
      </c>
      <c r="D793" s="119" t="s">
        <v>22</v>
      </c>
      <c r="E793" s="100" t="s">
        <v>23</v>
      </c>
      <c r="F793" s="100" t="s">
        <v>24</v>
      </c>
      <c r="G793" s="100" t="s">
        <v>25</v>
      </c>
    </row>
    <row r="794" spans="1:7" x14ac:dyDescent="0.2">
      <c r="B794" s="111"/>
      <c r="C794" s="112"/>
      <c r="D794" s="112"/>
      <c r="E794" s="113"/>
      <c r="F794" s="114"/>
      <c r="G794" s="115">
        <f t="shared" ref="G794" si="69">E794-(E794*F794)</f>
        <v>0</v>
      </c>
    </row>
    <row r="795" spans="1:7" x14ac:dyDescent="0.2">
      <c r="B795" s="53"/>
      <c r="C795" s="53"/>
      <c r="D795" s="54"/>
      <c r="E795" s="53"/>
      <c r="F795" s="53"/>
      <c r="G795" s="53"/>
    </row>
    <row r="796" spans="1:7" x14ac:dyDescent="0.2">
      <c r="A796" s="90">
        <v>49</v>
      </c>
      <c r="B796" s="10" t="s">
        <v>18</v>
      </c>
      <c r="C796" s="138" t="str">
        <f>IFERROR(VLOOKUP($A796,'Lot 2 Pricing (IMS)'!$B$6:$C$520,2,FALSE),"")</f>
        <v>2023hpdesktopwarranty</v>
      </c>
      <c r="D796" s="139"/>
      <c r="E796" s="140" t="s">
        <v>19</v>
      </c>
      <c r="F796" s="141"/>
      <c r="G796" s="103">
        <f>A796</f>
        <v>49</v>
      </c>
    </row>
    <row r="797" spans="1:7" ht="12.75" customHeight="1" x14ac:dyDescent="0.2">
      <c r="B797" s="9" t="s">
        <v>20</v>
      </c>
      <c r="C797" s="9" t="s">
        <v>21</v>
      </c>
      <c r="D797" s="9" t="s">
        <v>22</v>
      </c>
      <c r="E797" s="10" t="s">
        <v>23</v>
      </c>
      <c r="F797" s="10" t="s">
        <v>24</v>
      </c>
      <c r="G797" s="10" t="s">
        <v>25</v>
      </c>
    </row>
    <row r="798" spans="1:7" ht="25.5" x14ac:dyDescent="0.2">
      <c r="B798" s="104" t="s">
        <v>619</v>
      </c>
      <c r="C798" s="102" t="s">
        <v>612</v>
      </c>
      <c r="D798" s="105" t="str">
        <f>B798</f>
        <v>2023hpdesktopwarranty</v>
      </c>
      <c r="E798" s="106">
        <v>1132.99</v>
      </c>
      <c r="F798" s="107">
        <v>0.2</v>
      </c>
      <c r="G798" s="108">
        <f>E798-(E798*F798)</f>
        <v>906.39200000000005</v>
      </c>
    </row>
    <row r="799" spans="1:7" x14ac:dyDescent="0.2">
      <c r="B799" s="91"/>
      <c r="C799" s="136"/>
      <c r="D799" s="136"/>
      <c r="E799" s="137"/>
      <c r="F799" s="92" t="s">
        <v>26</v>
      </c>
      <c r="G799" s="108">
        <f>SUM(G798:G798)</f>
        <v>906.39200000000005</v>
      </c>
    </row>
    <row r="800" spans="1:7" ht="13.5" thickBot="1" x14ac:dyDescent="0.25">
      <c r="B800" s="93"/>
      <c r="C800" s="94"/>
      <c r="D800" s="94"/>
      <c r="E800" s="95" t="s">
        <v>27</v>
      </c>
      <c r="F800" s="109"/>
      <c r="G800" s="108">
        <f>G799*F800</f>
        <v>0</v>
      </c>
    </row>
    <row r="801" spans="1:7" ht="13.5" thickBot="1" x14ac:dyDescent="0.25">
      <c r="B801" s="96"/>
      <c r="C801" s="97"/>
      <c r="D801" s="97"/>
      <c r="E801" s="98"/>
      <c r="F801" s="99" t="s">
        <v>28</v>
      </c>
      <c r="G801" s="110">
        <f>SUM(G799:G800)</f>
        <v>906.39200000000005</v>
      </c>
    </row>
    <row r="802" spans="1:7" x14ac:dyDescent="0.2">
      <c r="B802" s="134" t="s">
        <v>29</v>
      </c>
      <c r="C802" s="135" t="s">
        <v>21</v>
      </c>
      <c r="D802" s="135" t="s">
        <v>22</v>
      </c>
      <c r="E802" s="135" t="s">
        <v>23</v>
      </c>
      <c r="F802" s="135" t="s">
        <v>24</v>
      </c>
      <c r="G802" s="135" t="s">
        <v>25</v>
      </c>
    </row>
    <row r="803" spans="1:7" x14ac:dyDescent="0.2">
      <c r="B803" s="100" t="s">
        <v>30</v>
      </c>
      <c r="C803" s="100" t="s">
        <v>21</v>
      </c>
      <c r="D803" s="119" t="s">
        <v>22</v>
      </c>
      <c r="E803" s="100" t="s">
        <v>23</v>
      </c>
      <c r="F803" s="100" t="s">
        <v>24</v>
      </c>
      <c r="G803" s="100" t="s">
        <v>25</v>
      </c>
    </row>
    <row r="804" spans="1:7" x14ac:dyDescent="0.2">
      <c r="B804" s="111"/>
      <c r="C804" s="112"/>
      <c r="D804" s="112"/>
      <c r="E804" s="113"/>
      <c r="F804" s="114"/>
      <c r="G804" s="115">
        <f t="shared" ref="G804" si="70">E804-(E804*F804)</f>
        <v>0</v>
      </c>
    </row>
    <row r="805" spans="1:7" x14ac:dyDescent="0.2">
      <c r="B805" s="53"/>
      <c r="C805" s="53"/>
      <c r="D805" s="54"/>
      <c r="E805" s="53"/>
      <c r="F805" s="53"/>
      <c r="G805" s="53"/>
    </row>
    <row r="806" spans="1:7" x14ac:dyDescent="0.2">
      <c r="A806" s="90">
        <v>50</v>
      </c>
      <c r="B806" s="10" t="s">
        <v>18</v>
      </c>
      <c r="C806" s="138" t="str">
        <f>IFERROR(VLOOKUP($A806,'Lot 2 Pricing (IMS)'!$B$6:$C$520,2,FALSE),"")</f>
        <v>2022imac24</v>
      </c>
      <c r="D806" s="139"/>
      <c r="E806" s="140" t="s">
        <v>19</v>
      </c>
      <c r="F806" s="141"/>
      <c r="G806" s="103">
        <f>A806</f>
        <v>50</v>
      </c>
    </row>
    <row r="807" spans="1:7" ht="12.75" customHeight="1" x14ac:dyDescent="0.2">
      <c r="B807" s="9" t="s">
        <v>20</v>
      </c>
      <c r="C807" s="9" t="s">
        <v>21</v>
      </c>
      <c r="D807" s="9" t="s">
        <v>22</v>
      </c>
      <c r="E807" s="10" t="s">
        <v>23</v>
      </c>
      <c r="F807" s="10" t="s">
        <v>24</v>
      </c>
      <c r="G807" s="10" t="s">
        <v>25</v>
      </c>
    </row>
    <row r="808" spans="1:7" x14ac:dyDescent="0.2">
      <c r="B808" s="104" t="s">
        <v>461</v>
      </c>
      <c r="C808" s="102" t="s">
        <v>699</v>
      </c>
      <c r="D808" s="105" t="s">
        <v>230</v>
      </c>
      <c r="E808" s="106">
        <v>4428.99</v>
      </c>
      <c r="F808" s="107">
        <v>0.2</v>
      </c>
      <c r="G808" s="108">
        <f>E808-(E808*F808)</f>
        <v>3543.192</v>
      </c>
    </row>
    <row r="809" spans="1:7" x14ac:dyDescent="0.2">
      <c r="B809" s="104" t="s">
        <v>225</v>
      </c>
      <c r="C809" s="105" t="s">
        <v>315</v>
      </c>
      <c r="D809" s="105" t="s">
        <v>227</v>
      </c>
      <c r="E809" s="106"/>
      <c r="F809" s="107"/>
      <c r="G809" s="108">
        <f t="shared" ref="G809:G812" si="71">E809-(E809*F809)</f>
        <v>0</v>
      </c>
    </row>
    <row r="810" spans="1:7" x14ac:dyDescent="0.2">
      <c r="B810" s="104" t="s">
        <v>78</v>
      </c>
      <c r="C810" s="105" t="s">
        <v>79</v>
      </c>
      <c r="D810" s="105" t="s">
        <v>80</v>
      </c>
      <c r="E810" s="106"/>
      <c r="F810" s="107"/>
      <c r="G810" s="108">
        <f t="shared" si="71"/>
        <v>0</v>
      </c>
    </row>
    <row r="811" spans="1:7" x14ac:dyDescent="0.2">
      <c r="B811" s="104" t="s">
        <v>75</v>
      </c>
      <c r="C811" s="105" t="s">
        <v>76</v>
      </c>
      <c r="D811" s="105" t="s">
        <v>77</v>
      </c>
      <c r="E811" s="106"/>
      <c r="F811" s="107"/>
      <c r="G811" s="108">
        <f t="shared" si="71"/>
        <v>0</v>
      </c>
    </row>
    <row r="812" spans="1:7" x14ac:dyDescent="0.2">
      <c r="B812" s="104" t="s">
        <v>620</v>
      </c>
      <c r="C812" s="105" t="s">
        <v>700</v>
      </c>
      <c r="D812" s="105" t="s">
        <v>620</v>
      </c>
      <c r="E812" s="106"/>
      <c r="F812" s="107"/>
      <c r="G812" s="108">
        <f t="shared" si="71"/>
        <v>0</v>
      </c>
    </row>
    <row r="813" spans="1:7" x14ac:dyDescent="0.2">
      <c r="B813" s="91"/>
      <c r="C813" s="136"/>
      <c r="D813" s="136"/>
      <c r="E813" s="137"/>
      <c r="F813" s="92" t="s">
        <v>26</v>
      </c>
      <c r="G813" s="108">
        <f>SUM(G808:G812)</f>
        <v>3543.192</v>
      </c>
    </row>
    <row r="814" spans="1:7" ht="13.5" thickBot="1" x14ac:dyDescent="0.25">
      <c r="B814" s="93"/>
      <c r="C814" s="94"/>
      <c r="D814" s="94"/>
      <c r="E814" s="95" t="s">
        <v>27</v>
      </c>
      <c r="F814" s="109"/>
      <c r="G814" s="108">
        <f>G813*F814</f>
        <v>0</v>
      </c>
    </row>
    <row r="815" spans="1:7" ht="13.5" thickBot="1" x14ac:dyDescent="0.25">
      <c r="B815" s="96"/>
      <c r="C815" s="97"/>
      <c r="D815" s="97"/>
      <c r="E815" s="98"/>
      <c r="F815" s="99" t="s">
        <v>28</v>
      </c>
      <c r="G815" s="110">
        <f>SUM(G813:G814)</f>
        <v>3543.192</v>
      </c>
    </row>
    <row r="816" spans="1:7" x14ac:dyDescent="0.2">
      <c r="B816" s="134" t="s">
        <v>29</v>
      </c>
      <c r="C816" s="135" t="s">
        <v>21</v>
      </c>
      <c r="D816" s="135" t="s">
        <v>22</v>
      </c>
      <c r="E816" s="135" t="s">
        <v>23</v>
      </c>
      <c r="F816" s="135" t="s">
        <v>24</v>
      </c>
      <c r="G816" s="135" t="s">
        <v>25</v>
      </c>
    </row>
    <row r="817" spans="1:7" x14ac:dyDescent="0.2">
      <c r="B817" s="100" t="s">
        <v>30</v>
      </c>
      <c r="C817" s="100" t="s">
        <v>21</v>
      </c>
      <c r="D817" s="119" t="s">
        <v>22</v>
      </c>
      <c r="E817" s="100" t="s">
        <v>23</v>
      </c>
      <c r="F817" s="100" t="s">
        <v>24</v>
      </c>
      <c r="G817" s="100" t="s">
        <v>25</v>
      </c>
    </row>
    <row r="818" spans="1:7" x14ac:dyDescent="0.2">
      <c r="B818" s="111"/>
      <c r="C818" s="112"/>
      <c r="D818" s="112"/>
      <c r="E818" s="113"/>
      <c r="F818" s="114"/>
      <c r="G818" s="115">
        <f t="shared" ref="G818" si="72">E818-(E818*F818)</f>
        <v>0</v>
      </c>
    </row>
    <row r="819" spans="1:7" x14ac:dyDescent="0.2">
      <c r="B819" s="53"/>
      <c r="C819" s="53"/>
      <c r="D819" s="54"/>
      <c r="E819" s="53"/>
      <c r="F819" s="53"/>
      <c r="G819" s="53"/>
    </row>
    <row r="820" spans="1:7" x14ac:dyDescent="0.2">
      <c r="A820" s="90">
        <v>51</v>
      </c>
      <c r="B820" s="10" t="s">
        <v>18</v>
      </c>
      <c r="C820" s="138" t="str">
        <f>IFERROR(VLOOKUP($A820,'Lot 2 Pricing (IMS)'!$B$6:$C$520,2,FALSE),"")</f>
        <v>2022imac24warranty</v>
      </c>
      <c r="D820" s="139"/>
      <c r="E820" s="140" t="s">
        <v>19</v>
      </c>
      <c r="F820" s="141"/>
      <c r="G820" s="103">
        <f>A820</f>
        <v>51</v>
      </c>
    </row>
    <row r="821" spans="1:7" ht="12.75" customHeight="1" x14ac:dyDescent="0.2">
      <c r="B821" s="9" t="s">
        <v>20</v>
      </c>
      <c r="C821" s="9" t="s">
        <v>21</v>
      </c>
      <c r="D821" s="9" t="s">
        <v>22</v>
      </c>
      <c r="E821" s="10" t="s">
        <v>23</v>
      </c>
      <c r="F821" s="10" t="s">
        <v>24</v>
      </c>
      <c r="G821" s="10" t="s">
        <v>25</v>
      </c>
    </row>
    <row r="822" spans="1:7" ht="25.5" x14ac:dyDescent="0.2">
      <c r="B822" s="104" t="s">
        <v>622</v>
      </c>
      <c r="C822" s="102" t="s">
        <v>623</v>
      </c>
      <c r="D822" s="105" t="s">
        <v>622</v>
      </c>
      <c r="E822" s="106">
        <v>360.49</v>
      </c>
      <c r="F822" s="107">
        <v>0.2</v>
      </c>
      <c r="G822" s="108">
        <f>E822-(E822*F822)</f>
        <v>288.392</v>
      </c>
    </row>
    <row r="823" spans="1:7" x14ac:dyDescent="0.2">
      <c r="B823" s="91"/>
      <c r="C823" s="136"/>
      <c r="D823" s="136"/>
      <c r="E823" s="137"/>
      <c r="F823" s="92" t="s">
        <v>26</v>
      </c>
      <c r="G823" s="108">
        <f>SUM(G822:G822)</f>
        <v>288.392</v>
      </c>
    </row>
    <row r="824" spans="1:7" ht="13.5" thickBot="1" x14ac:dyDescent="0.25">
      <c r="B824" s="93"/>
      <c r="C824" s="94"/>
      <c r="D824" s="94"/>
      <c r="E824" s="95" t="s">
        <v>27</v>
      </c>
      <c r="F824" s="109"/>
      <c r="G824" s="108">
        <f>G823*F824</f>
        <v>0</v>
      </c>
    </row>
    <row r="825" spans="1:7" ht="13.5" thickBot="1" x14ac:dyDescent="0.25">
      <c r="B825" s="96"/>
      <c r="C825" s="97"/>
      <c r="D825" s="97"/>
      <c r="E825" s="98"/>
      <c r="F825" s="99" t="s">
        <v>28</v>
      </c>
      <c r="G825" s="110">
        <f>SUM(G823:G824)</f>
        <v>288.392</v>
      </c>
    </row>
    <row r="826" spans="1:7" x14ac:dyDescent="0.2">
      <c r="B826" s="134" t="s">
        <v>29</v>
      </c>
      <c r="C826" s="135" t="s">
        <v>21</v>
      </c>
      <c r="D826" s="135" t="s">
        <v>22</v>
      </c>
      <c r="E826" s="135" t="s">
        <v>23</v>
      </c>
      <c r="F826" s="135" t="s">
        <v>24</v>
      </c>
      <c r="G826" s="135" t="s">
        <v>25</v>
      </c>
    </row>
    <row r="827" spans="1:7" x14ac:dyDescent="0.2">
      <c r="B827" s="100" t="s">
        <v>30</v>
      </c>
      <c r="C827" s="100" t="s">
        <v>21</v>
      </c>
      <c r="D827" s="119" t="s">
        <v>22</v>
      </c>
      <c r="E827" s="100" t="s">
        <v>23</v>
      </c>
      <c r="F827" s="100" t="s">
        <v>24</v>
      </c>
      <c r="G827" s="100" t="s">
        <v>25</v>
      </c>
    </row>
    <row r="828" spans="1:7" x14ac:dyDescent="0.2">
      <c r="B828" s="111"/>
      <c r="C828" s="112"/>
      <c r="D828" s="112"/>
      <c r="E828" s="113"/>
      <c r="F828" s="114"/>
      <c r="G828" s="115">
        <f t="shared" ref="G828" si="73">E828-(E828*F828)</f>
        <v>0</v>
      </c>
    </row>
    <row r="829" spans="1:7" x14ac:dyDescent="0.2">
      <c r="B829" s="53"/>
      <c r="C829" s="53"/>
      <c r="D829" s="54"/>
      <c r="E829" s="53"/>
      <c r="F829" s="53"/>
      <c r="G829" s="53"/>
    </row>
    <row r="830" spans="1:7" x14ac:dyDescent="0.2">
      <c r="A830" s="90">
        <v>52</v>
      </c>
      <c r="B830" s="10" t="s">
        <v>18</v>
      </c>
      <c r="C830" s="138" t="str">
        <f>IFERROR(VLOOKUP($A830,'Lot 2 Pricing (IMS)'!$B$6:$C$520,2,FALSE),"")</f>
        <v>2023hp16</v>
      </c>
      <c r="D830" s="139"/>
      <c r="E830" s="140" t="s">
        <v>19</v>
      </c>
      <c r="F830" s="141"/>
      <c r="G830" s="103">
        <f>A830</f>
        <v>52</v>
      </c>
    </row>
    <row r="831" spans="1:7" ht="12.75" customHeight="1" x14ac:dyDescent="0.2">
      <c r="B831" s="9" t="s">
        <v>20</v>
      </c>
      <c r="C831" s="9" t="s">
        <v>21</v>
      </c>
      <c r="D831" s="9" t="s">
        <v>22</v>
      </c>
      <c r="E831" s="10" t="s">
        <v>23</v>
      </c>
      <c r="F831" s="10" t="s">
        <v>24</v>
      </c>
      <c r="G831" s="10" t="s">
        <v>25</v>
      </c>
    </row>
    <row r="832" spans="1:7" x14ac:dyDescent="0.2">
      <c r="B832" s="104" t="s">
        <v>70</v>
      </c>
      <c r="C832" s="102" t="s">
        <v>32</v>
      </c>
      <c r="D832" s="105" t="s">
        <v>33</v>
      </c>
      <c r="E832" s="106">
        <v>7879.49</v>
      </c>
      <c r="F832" s="107">
        <v>0.2</v>
      </c>
      <c r="G832" s="108">
        <f>E832-(E832*F832)</f>
        <v>6303.5919999999996</v>
      </c>
    </row>
    <row r="833" spans="1:7" x14ac:dyDescent="0.2">
      <c r="B833" s="104" t="s">
        <v>71</v>
      </c>
      <c r="C833" s="105" t="s">
        <v>453</v>
      </c>
      <c r="D833" s="105" t="s">
        <v>72</v>
      </c>
      <c r="E833" s="106"/>
      <c r="F833" s="107"/>
      <c r="G833" s="108">
        <f t="shared" ref="G833:G839" si="74">E833-(E833*F833)</f>
        <v>0</v>
      </c>
    </row>
    <row r="834" spans="1:7" x14ac:dyDescent="0.2">
      <c r="B834" s="104" t="s">
        <v>73</v>
      </c>
      <c r="C834" s="105" t="s">
        <v>116</v>
      </c>
      <c r="D834" s="105" t="s">
        <v>73</v>
      </c>
      <c r="E834" s="106"/>
      <c r="F834" s="107"/>
      <c r="G834" s="108">
        <f t="shared" si="74"/>
        <v>0</v>
      </c>
    </row>
    <row r="835" spans="1:7" x14ac:dyDescent="0.2">
      <c r="B835" s="104" t="s">
        <v>75</v>
      </c>
      <c r="C835" s="105" t="s">
        <v>76</v>
      </c>
      <c r="D835" s="105" t="s">
        <v>77</v>
      </c>
      <c r="E835" s="106"/>
      <c r="F835" s="107"/>
      <c r="G835" s="108">
        <f t="shared" si="74"/>
        <v>0</v>
      </c>
    </row>
    <row r="836" spans="1:7" x14ac:dyDescent="0.2">
      <c r="B836" s="104" t="s">
        <v>78</v>
      </c>
      <c r="C836" s="105" t="s">
        <v>79</v>
      </c>
      <c r="D836" s="105" t="s">
        <v>80</v>
      </c>
      <c r="E836" s="106"/>
      <c r="F836" s="107"/>
      <c r="G836" s="108">
        <f t="shared" si="74"/>
        <v>0</v>
      </c>
    </row>
    <row r="837" spans="1:7" x14ac:dyDescent="0.2">
      <c r="B837" s="104" t="s">
        <v>81</v>
      </c>
      <c r="C837" s="105" t="s">
        <v>117</v>
      </c>
      <c r="D837" s="105" t="s">
        <v>83</v>
      </c>
      <c r="E837" s="106"/>
      <c r="F837" s="107"/>
      <c r="G837" s="108">
        <f t="shared" si="74"/>
        <v>0</v>
      </c>
    </row>
    <row r="838" spans="1:7" x14ac:dyDescent="0.2">
      <c r="B838" s="104" t="s">
        <v>84</v>
      </c>
      <c r="C838" s="105" t="s">
        <v>118</v>
      </c>
      <c r="D838" s="105" t="s">
        <v>86</v>
      </c>
      <c r="E838" s="106"/>
      <c r="F838" s="107"/>
      <c r="G838" s="108">
        <f t="shared" si="74"/>
        <v>0</v>
      </c>
    </row>
    <row r="839" spans="1:7" ht="25.5" x14ac:dyDescent="0.2">
      <c r="B839" s="104" t="s">
        <v>624</v>
      </c>
      <c r="C839" s="105" t="s">
        <v>625</v>
      </c>
      <c r="D839" s="105" t="s">
        <v>624</v>
      </c>
      <c r="E839" s="106"/>
      <c r="F839" s="107"/>
      <c r="G839" s="108">
        <f t="shared" si="74"/>
        <v>0</v>
      </c>
    </row>
    <row r="840" spans="1:7" x14ac:dyDescent="0.2">
      <c r="B840" s="91"/>
      <c r="C840" s="136"/>
      <c r="D840" s="136"/>
      <c r="E840" s="137"/>
      <c r="F840" s="92" t="s">
        <v>26</v>
      </c>
      <c r="G840" s="108">
        <f>SUM(G832:G839)</f>
        <v>6303.5919999999996</v>
      </c>
    </row>
    <row r="841" spans="1:7" ht="13.5" thickBot="1" x14ac:dyDescent="0.25">
      <c r="B841" s="93"/>
      <c r="C841" s="94"/>
      <c r="D841" s="94"/>
      <c r="E841" s="95" t="s">
        <v>27</v>
      </c>
      <c r="F841" s="109"/>
      <c r="G841" s="108">
        <f>G840*F841</f>
        <v>0</v>
      </c>
    </row>
    <row r="842" spans="1:7" ht="13.5" thickBot="1" x14ac:dyDescent="0.25">
      <c r="B842" s="96"/>
      <c r="C842" s="97"/>
      <c r="D842" s="97"/>
      <c r="E842" s="98"/>
      <c r="F842" s="99" t="s">
        <v>28</v>
      </c>
      <c r="G842" s="110">
        <f>SUM(G840:G841)</f>
        <v>6303.5919999999996</v>
      </c>
    </row>
    <row r="843" spans="1:7" x14ac:dyDescent="0.2">
      <c r="B843" s="134" t="s">
        <v>29</v>
      </c>
      <c r="C843" s="135" t="s">
        <v>21</v>
      </c>
      <c r="D843" s="135" t="s">
        <v>22</v>
      </c>
      <c r="E843" s="135" t="s">
        <v>23</v>
      </c>
      <c r="F843" s="135" t="s">
        <v>24</v>
      </c>
      <c r="G843" s="135" t="s">
        <v>25</v>
      </c>
    </row>
    <row r="844" spans="1:7" x14ac:dyDescent="0.2">
      <c r="B844" s="100" t="s">
        <v>30</v>
      </c>
      <c r="C844" s="100" t="s">
        <v>21</v>
      </c>
      <c r="D844" s="119" t="s">
        <v>22</v>
      </c>
      <c r="E844" s="100" t="s">
        <v>23</v>
      </c>
      <c r="F844" s="100" t="s">
        <v>24</v>
      </c>
      <c r="G844" s="100" t="s">
        <v>25</v>
      </c>
    </row>
    <row r="845" spans="1:7" x14ac:dyDescent="0.2">
      <c r="B845" s="111"/>
      <c r="C845" s="112"/>
      <c r="D845" s="112"/>
      <c r="E845" s="113"/>
      <c r="F845" s="114"/>
      <c r="G845" s="115">
        <f t="shared" ref="G845" si="75">E845-(E845*F845)</f>
        <v>0</v>
      </c>
    </row>
    <row r="846" spans="1:7" x14ac:dyDescent="0.2">
      <c r="B846" s="53"/>
      <c r="C846" s="53"/>
      <c r="D846" s="54"/>
      <c r="E846" s="53"/>
      <c r="F846" s="53"/>
      <c r="G846" s="53"/>
    </row>
    <row r="847" spans="1:7" x14ac:dyDescent="0.2">
      <c r="A847" s="90">
        <v>53</v>
      </c>
      <c r="B847" s="10" t="s">
        <v>18</v>
      </c>
      <c r="C847" s="138" t="str">
        <f>IFERROR(VLOOKUP($A847,'Lot 2 Pricing (IMS)'!$B$6:$C$520,2,FALSE),"")</f>
        <v>2023hp16warranty</v>
      </c>
      <c r="D847" s="139"/>
      <c r="E847" s="140" t="s">
        <v>19</v>
      </c>
      <c r="F847" s="141"/>
      <c r="G847" s="103">
        <f>A847</f>
        <v>53</v>
      </c>
    </row>
    <row r="848" spans="1:7" ht="12.75" customHeight="1" x14ac:dyDescent="0.2">
      <c r="B848" s="9" t="s">
        <v>20</v>
      </c>
      <c r="C848" s="9" t="s">
        <v>21</v>
      </c>
      <c r="D848" s="9" t="s">
        <v>22</v>
      </c>
      <c r="E848" s="10" t="s">
        <v>23</v>
      </c>
      <c r="F848" s="10" t="s">
        <v>24</v>
      </c>
      <c r="G848" s="10" t="s">
        <v>25</v>
      </c>
    </row>
    <row r="849" spans="1:7" ht="25.5" x14ac:dyDescent="0.2">
      <c r="B849" s="104" t="s">
        <v>626</v>
      </c>
      <c r="C849" s="102" t="s">
        <v>612</v>
      </c>
      <c r="D849" s="105" t="s">
        <v>626</v>
      </c>
      <c r="E849" s="106">
        <v>1132.99</v>
      </c>
      <c r="F849" s="107">
        <v>0.2</v>
      </c>
      <c r="G849" s="108">
        <f>E849-(E849*F849)</f>
        <v>906.39200000000005</v>
      </c>
    </row>
    <row r="850" spans="1:7" x14ac:dyDescent="0.2">
      <c r="B850" s="91"/>
      <c r="C850" s="136"/>
      <c r="D850" s="136"/>
      <c r="E850" s="137"/>
      <c r="F850" s="92" t="s">
        <v>26</v>
      </c>
      <c r="G850" s="108">
        <f>SUM(G849:G849)</f>
        <v>906.39200000000005</v>
      </c>
    </row>
    <row r="851" spans="1:7" ht="13.5" thickBot="1" x14ac:dyDescent="0.25">
      <c r="B851" s="93"/>
      <c r="C851" s="94"/>
      <c r="D851" s="94"/>
      <c r="E851" s="95" t="s">
        <v>27</v>
      </c>
      <c r="F851" s="109"/>
      <c r="G851" s="108">
        <f>G850*F851</f>
        <v>0</v>
      </c>
    </row>
    <row r="852" spans="1:7" ht="13.5" thickBot="1" x14ac:dyDescent="0.25">
      <c r="B852" s="96"/>
      <c r="C852" s="97"/>
      <c r="D852" s="97"/>
      <c r="E852" s="98"/>
      <c r="F852" s="99" t="s">
        <v>28</v>
      </c>
      <c r="G852" s="110">
        <f>SUM(G850:G851)</f>
        <v>906.39200000000005</v>
      </c>
    </row>
    <row r="853" spans="1:7" x14ac:dyDescent="0.2">
      <c r="B853" s="134" t="s">
        <v>29</v>
      </c>
      <c r="C853" s="135" t="s">
        <v>21</v>
      </c>
      <c r="D853" s="135" t="s">
        <v>22</v>
      </c>
      <c r="E853" s="135" t="s">
        <v>23</v>
      </c>
      <c r="F853" s="135" t="s">
        <v>24</v>
      </c>
      <c r="G853" s="135" t="s">
        <v>25</v>
      </c>
    </row>
    <row r="854" spans="1:7" x14ac:dyDescent="0.2">
      <c r="B854" s="100" t="s">
        <v>30</v>
      </c>
      <c r="C854" s="100" t="s">
        <v>21</v>
      </c>
      <c r="D854" s="119" t="s">
        <v>22</v>
      </c>
      <c r="E854" s="100" t="s">
        <v>23</v>
      </c>
      <c r="F854" s="100" t="s">
        <v>24</v>
      </c>
      <c r="G854" s="100" t="s">
        <v>25</v>
      </c>
    </row>
    <row r="855" spans="1:7" x14ac:dyDescent="0.2">
      <c r="B855" s="111"/>
      <c r="C855" s="112"/>
      <c r="D855" s="112"/>
      <c r="E855" s="113"/>
      <c r="F855" s="114"/>
      <c r="G855" s="115">
        <f t="shared" ref="G855" si="76">E855-(E855*F855)</f>
        <v>0</v>
      </c>
    </row>
    <row r="856" spans="1:7" x14ac:dyDescent="0.2">
      <c r="B856" s="53"/>
      <c r="C856" s="53"/>
      <c r="D856" s="54"/>
      <c r="E856" s="53"/>
      <c r="F856" s="53"/>
      <c r="G856" s="53"/>
    </row>
    <row r="857" spans="1:7" x14ac:dyDescent="0.2">
      <c r="A857" s="90">
        <v>54</v>
      </c>
      <c r="B857" s="10" t="s">
        <v>18</v>
      </c>
      <c r="C857" s="138" t="str">
        <f>IFERROR(VLOOKUP($A857,'Lot 2 Pricing (IMS)'!$B$6:$C$520,2,FALSE),"")</f>
        <v>2022macbook16m2</v>
      </c>
      <c r="D857" s="139"/>
      <c r="E857" s="140" t="s">
        <v>19</v>
      </c>
      <c r="F857" s="141"/>
      <c r="G857" s="103">
        <f>A857</f>
        <v>54</v>
      </c>
    </row>
    <row r="858" spans="1:7" ht="12.75" customHeight="1" x14ac:dyDescent="0.2">
      <c r="B858" s="9" t="s">
        <v>20</v>
      </c>
      <c r="C858" s="9" t="s">
        <v>21</v>
      </c>
      <c r="D858" s="9" t="s">
        <v>22</v>
      </c>
      <c r="E858" s="10" t="s">
        <v>23</v>
      </c>
      <c r="F858" s="10" t="s">
        <v>24</v>
      </c>
      <c r="G858" s="10" t="s">
        <v>25</v>
      </c>
    </row>
    <row r="859" spans="1:7" x14ac:dyDescent="0.2">
      <c r="B859" s="116" t="s">
        <v>461</v>
      </c>
      <c r="C859" s="117" t="s">
        <v>699</v>
      </c>
      <c r="D859" s="105" t="s">
        <v>230</v>
      </c>
      <c r="E859" s="106">
        <v>5149.99</v>
      </c>
      <c r="F859" s="107">
        <v>0.2</v>
      </c>
      <c r="G859" s="108">
        <f>E859-(E859*F859)</f>
        <v>4119.9920000000002</v>
      </c>
    </row>
    <row r="860" spans="1:7" x14ac:dyDescent="0.2">
      <c r="B860" s="104" t="s">
        <v>225</v>
      </c>
      <c r="C860" s="105" t="s">
        <v>315</v>
      </c>
      <c r="D860" s="105" t="s">
        <v>227</v>
      </c>
      <c r="E860" s="106"/>
      <c r="F860" s="107"/>
      <c r="G860" s="108">
        <f t="shared" ref="G860:G863" si="77">E860-(E860*F860)</f>
        <v>0</v>
      </c>
    </row>
    <row r="861" spans="1:7" x14ac:dyDescent="0.2">
      <c r="B861" s="104" t="s">
        <v>78</v>
      </c>
      <c r="C861" s="105" t="s">
        <v>79</v>
      </c>
      <c r="D861" s="105" t="s">
        <v>80</v>
      </c>
      <c r="E861" s="106"/>
      <c r="F861" s="107"/>
      <c r="G861" s="108">
        <f t="shared" si="77"/>
        <v>0</v>
      </c>
    </row>
    <row r="862" spans="1:7" x14ac:dyDescent="0.2">
      <c r="B862" s="104" t="s">
        <v>75</v>
      </c>
      <c r="C862" s="105" t="s">
        <v>76</v>
      </c>
      <c r="D862" s="105" t="s">
        <v>77</v>
      </c>
      <c r="E862" s="106"/>
      <c r="F862" s="107"/>
      <c r="G862" s="108">
        <f t="shared" si="77"/>
        <v>0</v>
      </c>
    </row>
    <row r="863" spans="1:7" ht="25.5" x14ac:dyDescent="0.2">
      <c r="B863" s="104" t="s">
        <v>627</v>
      </c>
      <c r="C863" s="105" t="s">
        <v>697</v>
      </c>
      <c r="D863" s="105" t="s">
        <v>627</v>
      </c>
      <c r="E863" s="106"/>
      <c r="F863" s="107"/>
      <c r="G863" s="108">
        <f t="shared" si="77"/>
        <v>0</v>
      </c>
    </row>
    <row r="864" spans="1:7" x14ac:dyDescent="0.2">
      <c r="B864" s="91"/>
      <c r="C864" s="136"/>
      <c r="D864" s="136"/>
      <c r="E864" s="137"/>
      <c r="F864" s="92" t="s">
        <v>26</v>
      </c>
      <c r="G864" s="108">
        <f>SUM(G859:G863)</f>
        <v>4119.9920000000002</v>
      </c>
    </row>
    <row r="865" spans="1:7" ht="13.5" thickBot="1" x14ac:dyDescent="0.25">
      <c r="B865" s="93"/>
      <c r="C865" s="94"/>
      <c r="D865" s="94"/>
      <c r="E865" s="95" t="s">
        <v>27</v>
      </c>
      <c r="F865" s="109"/>
      <c r="G865" s="108">
        <f>G864*F865</f>
        <v>0</v>
      </c>
    </row>
    <row r="866" spans="1:7" ht="13.5" thickBot="1" x14ac:dyDescent="0.25">
      <c r="B866" s="96"/>
      <c r="C866" s="97"/>
      <c r="D866" s="97"/>
      <c r="E866" s="98"/>
      <c r="F866" s="99" t="s">
        <v>28</v>
      </c>
      <c r="G866" s="110">
        <f>SUM(G864:G865)</f>
        <v>4119.9920000000002</v>
      </c>
    </row>
    <row r="867" spans="1:7" x14ac:dyDescent="0.2">
      <c r="B867" s="134" t="s">
        <v>29</v>
      </c>
      <c r="C867" s="135" t="s">
        <v>21</v>
      </c>
      <c r="D867" s="135" t="s">
        <v>22</v>
      </c>
      <c r="E867" s="135" t="s">
        <v>23</v>
      </c>
      <c r="F867" s="135" t="s">
        <v>24</v>
      </c>
      <c r="G867" s="135" t="s">
        <v>25</v>
      </c>
    </row>
    <row r="868" spans="1:7" x14ac:dyDescent="0.2">
      <c r="B868" s="100" t="s">
        <v>30</v>
      </c>
      <c r="C868" s="100" t="s">
        <v>21</v>
      </c>
      <c r="D868" s="119" t="s">
        <v>22</v>
      </c>
      <c r="E868" s="100" t="s">
        <v>23</v>
      </c>
      <c r="F868" s="100" t="s">
        <v>24</v>
      </c>
      <c r="G868" s="100" t="s">
        <v>25</v>
      </c>
    </row>
    <row r="869" spans="1:7" x14ac:dyDescent="0.2">
      <c r="B869" s="111"/>
      <c r="C869" s="112"/>
      <c r="D869" s="112"/>
      <c r="E869" s="113"/>
      <c r="F869" s="114"/>
      <c r="G869" s="115">
        <f t="shared" ref="G869" si="78">E869-(E869*F869)</f>
        <v>0</v>
      </c>
    </row>
    <row r="870" spans="1:7" x14ac:dyDescent="0.2">
      <c r="B870" s="53"/>
      <c r="C870" s="53"/>
      <c r="D870" s="54"/>
      <c r="E870" s="53"/>
      <c r="F870" s="53"/>
      <c r="G870" s="53"/>
    </row>
    <row r="871" spans="1:7" x14ac:dyDescent="0.2">
      <c r="A871" s="90">
        <v>55</v>
      </c>
      <c r="B871" s="10" t="s">
        <v>18</v>
      </c>
      <c r="C871" s="138" t="str">
        <f>IFERROR(VLOOKUP($A871,'Lot 2 Pricing (IMS)'!$B$6:$C$520,2,FALSE),"")</f>
        <v>macbookpro16warranty</v>
      </c>
      <c r="D871" s="139"/>
      <c r="E871" s="140" t="s">
        <v>19</v>
      </c>
      <c r="F871" s="141"/>
      <c r="G871" s="103">
        <f>A871</f>
        <v>55</v>
      </c>
    </row>
    <row r="872" spans="1:7" ht="12.75" customHeight="1" x14ac:dyDescent="0.2">
      <c r="B872" s="9" t="s">
        <v>20</v>
      </c>
      <c r="C872" s="9" t="s">
        <v>21</v>
      </c>
      <c r="D872" s="9" t="s">
        <v>22</v>
      </c>
      <c r="E872" s="10" t="s">
        <v>23</v>
      </c>
      <c r="F872" s="10" t="s">
        <v>24</v>
      </c>
      <c r="G872" s="10" t="s">
        <v>25</v>
      </c>
    </row>
    <row r="873" spans="1:7" ht="25.5" x14ac:dyDescent="0.2">
      <c r="B873" s="101" t="s">
        <v>628</v>
      </c>
      <c r="C873" s="102" t="s">
        <v>623</v>
      </c>
      <c r="D873" s="105" t="s">
        <v>628</v>
      </c>
      <c r="E873" s="106">
        <v>659.19</v>
      </c>
      <c r="F873" s="107">
        <v>0.2</v>
      </c>
      <c r="G873" s="108">
        <f>E873-(E873*F873)</f>
        <v>527.35200000000009</v>
      </c>
    </row>
    <row r="874" spans="1:7" x14ac:dyDescent="0.2">
      <c r="B874" s="91"/>
      <c r="C874" s="136"/>
      <c r="D874" s="136"/>
      <c r="E874" s="137"/>
      <c r="F874" s="92" t="s">
        <v>26</v>
      </c>
      <c r="G874" s="108">
        <f>SUM(G873:G873)</f>
        <v>527.35200000000009</v>
      </c>
    </row>
    <row r="875" spans="1:7" ht="13.5" thickBot="1" x14ac:dyDescent="0.25">
      <c r="B875" s="93"/>
      <c r="C875" s="94"/>
      <c r="D875" s="94"/>
      <c r="E875" s="95" t="s">
        <v>27</v>
      </c>
      <c r="F875" s="109"/>
      <c r="G875" s="108">
        <f>G874*F875</f>
        <v>0</v>
      </c>
    </row>
    <row r="876" spans="1:7" ht="13.5" thickBot="1" x14ac:dyDescent="0.25">
      <c r="B876" s="96"/>
      <c r="C876" s="97"/>
      <c r="D876" s="97"/>
      <c r="E876" s="98"/>
      <c r="F876" s="99" t="s">
        <v>28</v>
      </c>
      <c r="G876" s="110">
        <f>SUM(G874:G875)</f>
        <v>527.35200000000009</v>
      </c>
    </row>
    <row r="877" spans="1:7" x14ac:dyDescent="0.2">
      <c r="B877" s="134" t="s">
        <v>29</v>
      </c>
      <c r="C877" s="135" t="s">
        <v>21</v>
      </c>
      <c r="D877" s="135" t="s">
        <v>22</v>
      </c>
      <c r="E877" s="135" t="s">
        <v>23</v>
      </c>
      <c r="F877" s="135" t="s">
        <v>24</v>
      </c>
      <c r="G877" s="135" t="s">
        <v>25</v>
      </c>
    </row>
    <row r="878" spans="1:7" x14ac:dyDescent="0.2">
      <c r="B878" s="100" t="s">
        <v>30</v>
      </c>
      <c r="C878" s="100" t="s">
        <v>21</v>
      </c>
      <c r="D878" s="119" t="s">
        <v>22</v>
      </c>
      <c r="E878" s="100" t="s">
        <v>23</v>
      </c>
      <c r="F878" s="100" t="s">
        <v>24</v>
      </c>
      <c r="G878" s="100" t="s">
        <v>25</v>
      </c>
    </row>
    <row r="879" spans="1:7" x14ac:dyDescent="0.2">
      <c r="B879" s="111"/>
      <c r="C879" s="112"/>
      <c r="D879" s="112"/>
      <c r="E879" s="113"/>
      <c r="F879" s="114"/>
      <c r="G879" s="115">
        <f t="shared" ref="G879" si="79">E879-(E879*F879)</f>
        <v>0</v>
      </c>
    </row>
    <row r="880" spans="1:7" x14ac:dyDescent="0.2">
      <c r="B880" s="53"/>
      <c r="C880" s="53"/>
      <c r="D880" s="54"/>
      <c r="E880" s="53"/>
      <c r="F880" s="53"/>
      <c r="G880" s="53"/>
    </row>
    <row r="881" spans="1:7" x14ac:dyDescent="0.2">
      <c r="A881" s="90">
        <v>56</v>
      </c>
      <c r="B881" s="10" t="s">
        <v>18</v>
      </c>
      <c r="C881" s="138" t="str">
        <f>IFERROR(VLOOKUP($A881,'Lot 2 Pricing (IMS)'!$B$6:$C$520,2,FALSE),"")</f>
        <v>2022macbook14m2</v>
      </c>
      <c r="D881" s="139"/>
      <c r="E881" s="140" t="s">
        <v>19</v>
      </c>
      <c r="F881" s="141"/>
      <c r="G881" s="103">
        <f>A881</f>
        <v>56</v>
      </c>
    </row>
    <row r="882" spans="1:7" ht="12.75" customHeight="1" x14ac:dyDescent="0.2">
      <c r="B882" s="9" t="s">
        <v>20</v>
      </c>
      <c r="C882" s="9" t="s">
        <v>21</v>
      </c>
      <c r="D882" s="9" t="s">
        <v>22</v>
      </c>
      <c r="E882" s="10" t="s">
        <v>23</v>
      </c>
      <c r="F882" s="10" t="s">
        <v>24</v>
      </c>
      <c r="G882" s="10" t="s">
        <v>25</v>
      </c>
    </row>
    <row r="883" spans="1:7" x14ac:dyDescent="0.2">
      <c r="B883" s="104" t="s">
        <v>461</v>
      </c>
      <c r="C883" s="105" t="s">
        <v>699</v>
      </c>
      <c r="D883" s="105" t="s">
        <v>230</v>
      </c>
      <c r="E883" s="106">
        <v>4634.99</v>
      </c>
      <c r="F883" s="107">
        <v>0.2</v>
      </c>
      <c r="G883" s="108">
        <f>E883-(E883*F883)</f>
        <v>3707.9919999999997</v>
      </c>
    </row>
    <row r="884" spans="1:7" x14ac:dyDescent="0.2">
      <c r="B884" s="104" t="s">
        <v>225</v>
      </c>
      <c r="C884" s="105" t="s">
        <v>315</v>
      </c>
      <c r="D884" s="105" t="s">
        <v>227</v>
      </c>
      <c r="E884" s="106"/>
      <c r="F884" s="107"/>
      <c r="G884" s="108">
        <f t="shared" ref="G884:G887" si="80">E884-(E884*F884)</f>
        <v>0</v>
      </c>
    </row>
    <row r="885" spans="1:7" x14ac:dyDescent="0.2">
      <c r="B885" s="104" t="s">
        <v>78</v>
      </c>
      <c r="C885" s="105" t="s">
        <v>79</v>
      </c>
      <c r="D885" s="105" t="s">
        <v>80</v>
      </c>
      <c r="E885" s="106"/>
      <c r="F885" s="107"/>
      <c r="G885" s="108">
        <f t="shared" si="80"/>
        <v>0</v>
      </c>
    </row>
    <row r="886" spans="1:7" x14ac:dyDescent="0.2">
      <c r="B886" s="104" t="s">
        <v>75</v>
      </c>
      <c r="C886" s="105" t="s">
        <v>76</v>
      </c>
      <c r="D886" s="105" t="s">
        <v>77</v>
      </c>
      <c r="E886" s="106"/>
      <c r="F886" s="107"/>
      <c r="G886" s="108">
        <f t="shared" si="80"/>
        <v>0</v>
      </c>
    </row>
    <row r="887" spans="1:7" ht="25.5" x14ac:dyDescent="0.2">
      <c r="B887" s="104" t="s">
        <v>629</v>
      </c>
      <c r="C887" s="105" t="s">
        <v>698</v>
      </c>
      <c r="D887" s="105" t="s">
        <v>629</v>
      </c>
      <c r="E887" s="106"/>
      <c r="F887" s="107"/>
      <c r="G887" s="108">
        <f t="shared" si="80"/>
        <v>0</v>
      </c>
    </row>
    <row r="888" spans="1:7" x14ac:dyDescent="0.2">
      <c r="B888" s="91"/>
      <c r="C888" s="136"/>
      <c r="D888" s="136"/>
      <c r="E888" s="137"/>
      <c r="F888" s="92" t="s">
        <v>26</v>
      </c>
      <c r="G888" s="108">
        <f>SUM(G883:G887)</f>
        <v>3707.9919999999997</v>
      </c>
    </row>
    <row r="889" spans="1:7" ht="13.5" thickBot="1" x14ac:dyDescent="0.25">
      <c r="B889" s="93"/>
      <c r="C889" s="94"/>
      <c r="D889" s="94"/>
      <c r="E889" s="95" t="s">
        <v>27</v>
      </c>
      <c r="F889" s="109"/>
      <c r="G889" s="108">
        <f>G888*F889</f>
        <v>0</v>
      </c>
    </row>
    <row r="890" spans="1:7" ht="13.5" thickBot="1" x14ac:dyDescent="0.25">
      <c r="B890" s="96"/>
      <c r="C890" s="97"/>
      <c r="D890" s="97"/>
      <c r="E890" s="98"/>
      <c r="F890" s="99" t="s">
        <v>28</v>
      </c>
      <c r="G890" s="110">
        <f>SUM(G888:G889)</f>
        <v>3707.9919999999997</v>
      </c>
    </row>
    <row r="891" spans="1:7" x14ac:dyDescent="0.2">
      <c r="B891" s="134" t="s">
        <v>29</v>
      </c>
      <c r="C891" s="135" t="s">
        <v>21</v>
      </c>
      <c r="D891" s="135" t="s">
        <v>22</v>
      </c>
      <c r="E891" s="135" t="s">
        <v>23</v>
      </c>
      <c r="F891" s="135" t="s">
        <v>24</v>
      </c>
      <c r="G891" s="135" t="s">
        <v>25</v>
      </c>
    </row>
    <row r="892" spans="1:7" x14ac:dyDescent="0.2">
      <c r="B892" s="100" t="s">
        <v>30</v>
      </c>
      <c r="C892" s="100" t="s">
        <v>21</v>
      </c>
      <c r="D892" s="119" t="s">
        <v>22</v>
      </c>
      <c r="E892" s="100" t="s">
        <v>23</v>
      </c>
      <c r="F892" s="100" t="s">
        <v>24</v>
      </c>
      <c r="G892" s="100" t="s">
        <v>25</v>
      </c>
    </row>
    <row r="893" spans="1:7" x14ac:dyDescent="0.2">
      <c r="B893" s="111"/>
      <c r="C893" s="112"/>
      <c r="D893" s="112"/>
      <c r="E893" s="113"/>
      <c r="F893" s="114"/>
      <c r="G893" s="115">
        <f t="shared" ref="G893" si="81">E893-(E893*F893)</f>
        <v>0</v>
      </c>
    </row>
    <row r="894" spans="1:7" x14ac:dyDescent="0.2">
      <c r="B894" s="53"/>
      <c r="C894" s="53"/>
      <c r="D894" s="54"/>
      <c r="E894" s="53"/>
      <c r="F894" s="53"/>
      <c r="G894" s="53"/>
    </row>
    <row r="895" spans="1:7" x14ac:dyDescent="0.2">
      <c r="A895" s="90">
        <v>57</v>
      </c>
      <c r="B895" s="10" t="s">
        <v>18</v>
      </c>
      <c r="C895" s="138" t="str">
        <f>IFERROR(VLOOKUP($A895,'Lot 2 Pricing (IMS)'!$B$6:$C$520,2,FALSE),"")</f>
        <v>macbookpro14warranty</v>
      </c>
      <c r="D895" s="139"/>
      <c r="E895" s="140" t="s">
        <v>19</v>
      </c>
      <c r="F895" s="141"/>
      <c r="G895" s="103">
        <f>A895</f>
        <v>57</v>
      </c>
    </row>
    <row r="896" spans="1:7" ht="12.75" customHeight="1" x14ac:dyDescent="0.2">
      <c r="B896" s="9" t="s">
        <v>20</v>
      </c>
      <c r="C896" s="9" t="s">
        <v>21</v>
      </c>
      <c r="D896" s="9" t="s">
        <v>22</v>
      </c>
      <c r="E896" s="10" t="s">
        <v>23</v>
      </c>
      <c r="F896" s="10" t="s">
        <v>24</v>
      </c>
      <c r="G896" s="10" t="s">
        <v>25</v>
      </c>
    </row>
    <row r="897" spans="1:7" ht="25.5" x14ac:dyDescent="0.2">
      <c r="B897" s="104" t="s">
        <v>630</v>
      </c>
      <c r="C897" s="105" t="s">
        <v>623</v>
      </c>
      <c r="D897" s="105" t="s">
        <v>630</v>
      </c>
      <c r="E897" s="106">
        <v>659.19</v>
      </c>
      <c r="F897" s="107">
        <v>0.2</v>
      </c>
      <c r="G897" s="108">
        <f>E897-(E897*F897)</f>
        <v>527.35200000000009</v>
      </c>
    </row>
    <row r="898" spans="1:7" x14ac:dyDescent="0.2">
      <c r="B898" s="91"/>
      <c r="C898" s="136"/>
      <c r="D898" s="136"/>
      <c r="E898" s="137"/>
      <c r="F898" s="92" t="s">
        <v>26</v>
      </c>
      <c r="G898" s="108">
        <f>SUM(G897:G897)</f>
        <v>527.35200000000009</v>
      </c>
    </row>
    <row r="899" spans="1:7" ht="13.5" thickBot="1" x14ac:dyDescent="0.25">
      <c r="B899" s="93"/>
      <c r="C899" s="94"/>
      <c r="D899" s="94"/>
      <c r="E899" s="95" t="s">
        <v>27</v>
      </c>
      <c r="F899" s="109"/>
      <c r="G899" s="108">
        <f>G898*F899</f>
        <v>0</v>
      </c>
    </row>
    <row r="900" spans="1:7" ht="13.5" thickBot="1" x14ac:dyDescent="0.25">
      <c r="B900" s="96"/>
      <c r="C900" s="97"/>
      <c r="D900" s="97"/>
      <c r="E900" s="98"/>
      <c r="F900" s="99" t="s">
        <v>28</v>
      </c>
      <c r="G900" s="110">
        <f>SUM(G898:G899)</f>
        <v>527.35200000000009</v>
      </c>
    </row>
    <row r="901" spans="1:7" x14ac:dyDescent="0.2">
      <c r="B901" s="134" t="s">
        <v>29</v>
      </c>
      <c r="C901" s="135" t="s">
        <v>21</v>
      </c>
      <c r="D901" s="135" t="s">
        <v>22</v>
      </c>
      <c r="E901" s="135" t="s">
        <v>23</v>
      </c>
      <c r="F901" s="135" t="s">
        <v>24</v>
      </c>
      <c r="G901" s="135" t="s">
        <v>25</v>
      </c>
    </row>
    <row r="902" spans="1:7" x14ac:dyDescent="0.2">
      <c r="B902" s="100" t="s">
        <v>30</v>
      </c>
      <c r="C902" s="100" t="s">
        <v>21</v>
      </c>
      <c r="D902" s="119" t="s">
        <v>22</v>
      </c>
      <c r="E902" s="100" t="s">
        <v>23</v>
      </c>
      <c r="F902" s="100" t="s">
        <v>24</v>
      </c>
      <c r="G902" s="100" t="s">
        <v>25</v>
      </c>
    </row>
    <row r="903" spans="1:7" x14ac:dyDescent="0.2">
      <c r="B903" s="111"/>
      <c r="C903" s="112"/>
      <c r="D903" s="112"/>
      <c r="E903" s="113"/>
      <c r="F903" s="114"/>
      <c r="G903" s="115">
        <f t="shared" ref="G903" si="82">E903-(E903*F903)</f>
        <v>0</v>
      </c>
    </row>
    <row r="904" spans="1:7" x14ac:dyDescent="0.2">
      <c r="B904" s="53"/>
      <c r="C904" s="53"/>
      <c r="D904" s="54"/>
      <c r="E904" s="53"/>
      <c r="F904" s="53"/>
      <c r="G904" s="53"/>
    </row>
    <row r="905" spans="1:7" x14ac:dyDescent="0.2">
      <c r="A905" s="90">
        <v>58</v>
      </c>
      <c r="B905" s="10" t="s">
        <v>18</v>
      </c>
      <c r="C905" s="138" t="str">
        <f>IFERROR(VLOOKUP($A905,'Lot 2 Pricing (IMS)'!$B$6:$C$520,2,FALSE),"")</f>
        <v>2022ipad102</v>
      </c>
      <c r="D905" s="139"/>
      <c r="E905" s="140" t="s">
        <v>19</v>
      </c>
      <c r="F905" s="141"/>
      <c r="G905" s="103">
        <f>A905</f>
        <v>58</v>
      </c>
    </row>
    <row r="906" spans="1:7" ht="12.75" customHeight="1" x14ac:dyDescent="0.2">
      <c r="B906" s="9" t="s">
        <v>20</v>
      </c>
      <c r="C906" s="9" t="s">
        <v>21</v>
      </c>
      <c r="D906" s="9" t="s">
        <v>22</v>
      </c>
      <c r="E906" s="10" t="s">
        <v>23</v>
      </c>
      <c r="F906" s="10" t="s">
        <v>24</v>
      </c>
      <c r="G906" s="10" t="s">
        <v>25</v>
      </c>
    </row>
    <row r="907" spans="1:7" x14ac:dyDescent="0.2">
      <c r="B907" s="104" t="s">
        <v>631</v>
      </c>
      <c r="C907" s="105" t="s">
        <v>632</v>
      </c>
      <c r="D907" s="105" t="s">
        <v>631</v>
      </c>
      <c r="E907" s="106">
        <v>1348.26</v>
      </c>
      <c r="F907" s="107">
        <v>0.2</v>
      </c>
      <c r="G907" s="108">
        <f>E907-(E907*F907)</f>
        <v>1078.6079999999999</v>
      </c>
    </row>
    <row r="908" spans="1:7" x14ac:dyDescent="0.2">
      <c r="B908" s="91"/>
      <c r="C908" s="136"/>
      <c r="D908" s="136"/>
      <c r="E908" s="137"/>
      <c r="F908" s="92" t="s">
        <v>26</v>
      </c>
      <c r="G908" s="108">
        <f>SUM(G907:G907)</f>
        <v>1078.6079999999999</v>
      </c>
    </row>
    <row r="909" spans="1:7" ht="13.5" thickBot="1" x14ac:dyDescent="0.25">
      <c r="B909" s="93"/>
      <c r="C909" s="94"/>
      <c r="D909" s="94"/>
      <c r="E909" s="95" t="s">
        <v>27</v>
      </c>
      <c r="F909" s="109"/>
      <c r="G909" s="108">
        <f>G908*F909</f>
        <v>0</v>
      </c>
    </row>
    <row r="910" spans="1:7" ht="13.5" thickBot="1" x14ac:dyDescent="0.25">
      <c r="B910" s="96"/>
      <c r="C910" s="97"/>
      <c r="D910" s="97"/>
      <c r="E910" s="98"/>
      <c r="F910" s="99" t="s">
        <v>28</v>
      </c>
      <c r="G910" s="110">
        <f>SUM(G908:G909)</f>
        <v>1078.6079999999999</v>
      </c>
    </row>
    <row r="911" spans="1:7" x14ac:dyDescent="0.2">
      <c r="B911" s="134" t="s">
        <v>29</v>
      </c>
      <c r="C911" s="135" t="s">
        <v>21</v>
      </c>
      <c r="D911" s="135" t="s">
        <v>22</v>
      </c>
      <c r="E911" s="135" t="s">
        <v>23</v>
      </c>
      <c r="F911" s="135" t="s">
        <v>24</v>
      </c>
      <c r="G911" s="135" t="s">
        <v>25</v>
      </c>
    </row>
    <row r="912" spans="1:7" x14ac:dyDescent="0.2">
      <c r="B912" s="100" t="s">
        <v>30</v>
      </c>
      <c r="C912" s="100" t="s">
        <v>21</v>
      </c>
      <c r="D912" s="119" t="s">
        <v>22</v>
      </c>
      <c r="E912" s="100" t="s">
        <v>23</v>
      </c>
      <c r="F912" s="100" t="s">
        <v>24</v>
      </c>
      <c r="G912" s="100" t="s">
        <v>25</v>
      </c>
    </row>
    <row r="913" spans="1:7" x14ac:dyDescent="0.2">
      <c r="B913" s="111"/>
      <c r="C913" s="112"/>
      <c r="D913" s="112"/>
      <c r="E913" s="113"/>
      <c r="F913" s="114"/>
      <c r="G913" s="115">
        <f t="shared" ref="G913" si="83">E913-(E913*F913)</f>
        <v>0</v>
      </c>
    </row>
    <row r="914" spans="1:7" x14ac:dyDescent="0.2">
      <c r="B914" s="53"/>
      <c r="C914" s="53"/>
      <c r="D914" s="54"/>
      <c r="E914" s="53"/>
      <c r="F914" s="53"/>
      <c r="G914" s="53"/>
    </row>
    <row r="915" spans="1:7" x14ac:dyDescent="0.2">
      <c r="A915" s="90">
        <v>59</v>
      </c>
      <c r="B915" s="10" t="s">
        <v>18</v>
      </c>
      <c r="C915" s="138" t="str">
        <f>IFERROR(VLOOKUP($A915,'Lot 2 Pricing (IMS)'!$B$6:$C$520,2,FALSE),"")</f>
        <v>ipad102warranty</v>
      </c>
      <c r="D915" s="139"/>
      <c r="E915" s="140" t="s">
        <v>19</v>
      </c>
      <c r="F915" s="141"/>
      <c r="G915" s="103">
        <f>A915</f>
        <v>59</v>
      </c>
    </row>
    <row r="916" spans="1:7" ht="12.75" customHeight="1" x14ac:dyDescent="0.2">
      <c r="B916" s="9" t="s">
        <v>20</v>
      </c>
      <c r="C916" s="9" t="s">
        <v>21</v>
      </c>
      <c r="D916" s="9" t="s">
        <v>22</v>
      </c>
      <c r="E916" s="10" t="s">
        <v>23</v>
      </c>
      <c r="F916" s="10" t="s">
        <v>24</v>
      </c>
      <c r="G916" s="10" t="s">
        <v>25</v>
      </c>
    </row>
    <row r="917" spans="1:7" x14ac:dyDescent="0.2">
      <c r="B917" s="104" t="s">
        <v>633</v>
      </c>
      <c r="C917" s="105" t="s">
        <v>634</v>
      </c>
      <c r="D917" s="105" t="s">
        <v>633</v>
      </c>
      <c r="E917" s="106">
        <v>350.19</v>
      </c>
      <c r="F917" s="107">
        <v>0.2</v>
      </c>
      <c r="G917" s="108">
        <f>E917-(E917*F917)</f>
        <v>280.15199999999999</v>
      </c>
    </row>
    <row r="918" spans="1:7" x14ac:dyDescent="0.2">
      <c r="B918" s="91"/>
      <c r="C918" s="136"/>
      <c r="D918" s="136"/>
      <c r="E918" s="137"/>
      <c r="F918" s="92" t="s">
        <v>26</v>
      </c>
      <c r="G918" s="108">
        <f>SUM(G917:G917)</f>
        <v>280.15199999999999</v>
      </c>
    </row>
    <row r="919" spans="1:7" ht="13.5" thickBot="1" x14ac:dyDescent="0.25">
      <c r="B919" s="93"/>
      <c r="C919" s="94"/>
      <c r="D919" s="94"/>
      <c r="E919" s="95" t="s">
        <v>27</v>
      </c>
      <c r="F919" s="109"/>
      <c r="G919" s="108">
        <f>G918*F919</f>
        <v>0</v>
      </c>
    </row>
    <row r="920" spans="1:7" ht="13.5" thickBot="1" x14ac:dyDescent="0.25">
      <c r="B920" s="96"/>
      <c r="C920" s="97"/>
      <c r="D920" s="97"/>
      <c r="E920" s="98"/>
      <c r="F920" s="99" t="s">
        <v>28</v>
      </c>
      <c r="G920" s="110">
        <f>SUM(G918:G919)</f>
        <v>280.15199999999999</v>
      </c>
    </row>
    <row r="921" spans="1:7" x14ac:dyDescent="0.2">
      <c r="B921" s="134" t="s">
        <v>29</v>
      </c>
      <c r="C921" s="135" t="s">
        <v>21</v>
      </c>
      <c r="D921" s="135" t="s">
        <v>22</v>
      </c>
      <c r="E921" s="135" t="s">
        <v>23</v>
      </c>
      <c r="F921" s="135" t="s">
        <v>24</v>
      </c>
      <c r="G921" s="135" t="s">
        <v>25</v>
      </c>
    </row>
    <row r="922" spans="1:7" x14ac:dyDescent="0.2">
      <c r="B922" s="100" t="s">
        <v>30</v>
      </c>
      <c r="C922" s="100" t="s">
        <v>21</v>
      </c>
      <c r="D922" s="119" t="s">
        <v>22</v>
      </c>
      <c r="E922" s="100" t="s">
        <v>23</v>
      </c>
      <c r="F922" s="100" t="s">
        <v>24</v>
      </c>
      <c r="G922" s="100" t="s">
        <v>25</v>
      </c>
    </row>
    <row r="923" spans="1:7" x14ac:dyDescent="0.2">
      <c r="B923" s="111"/>
      <c r="C923" s="112"/>
      <c r="D923" s="112"/>
      <c r="E923" s="113"/>
      <c r="F923" s="114"/>
      <c r="G923" s="115">
        <f t="shared" ref="G923" si="84">E923-(E923*F923)</f>
        <v>0</v>
      </c>
    </row>
    <row r="924" spans="1:7" x14ac:dyDescent="0.2">
      <c r="B924" s="53"/>
      <c r="C924" s="53"/>
      <c r="D924" s="54"/>
      <c r="E924" s="53"/>
      <c r="F924" s="53"/>
      <c r="G924" s="53"/>
    </row>
    <row r="925" spans="1:7" x14ac:dyDescent="0.2">
      <c r="A925" s="90">
        <v>60</v>
      </c>
      <c r="B925" s="10" t="s">
        <v>18</v>
      </c>
      <c r="C925" s="138" t="str">
        <f>IFERROR(VLOOKUP($A925,'Lot 2 Pricing (IMS)'!$B$6:$C$520,2,FALSE),"")</f>
        <v>mssurface5</v>
      </c>
      <c r="D925" s="139"/>
      <c r="E925" s="140" t="s">
        <v>19</v>
      </c>
      <c r="F925" s="141"/>
      <c r="G925" s="103">
        <f>A925</f>
        <v>60</v>
      </c>
    </row>
    <row r="926" spans="1:7" ht="12.75" customHeight="1" x14ac:dyDescent="0.2">
      <c r="B926" s="9" t="s">
        <v>20</v>
      </c>
      <c r="C926" s="9" t="s">
        <v>21</v>
      </c>
      <c r="D926" s="9" t="s">
        <v>22</v>
      </c>
      <c r="E926" s="10" t="s">
        <v>23</v>
      </c>
      <c r="F926" s="10" t="s">
        <v>24</v>
      </c>
      <c r="G926" s="10" t="s">
        <v>25</v>
      </c>
    </row>
    <row r="927" spans="1:7" x14ac:dyDescent="0.2">
      <c r="B927" s="104" t="s">
        <v>70</v>
      </c>
      <c r="C927" s="105" t="s">
        <v>32</v>
      </c>
      <c r="D927" s="105" t="s">
        <v>33</v>
      </c>
      <c r="E927" s="106">
        <v>5458.99</v>
      </c>
      <c r="F927" s="107">
        <v>0.2</v>
      </c>
      <c r="G927" s="108">
        <f>E927-(E927*F927)</f>
        <v>4367.192</v>
      </c>
    </row>
    <row r="928" spans="1:7" x14ac:dyDescent="0.2">
      <c r="B928" s="104" t="s">
        <v>71</v>
      </c>
      <c r="C928" s="105" t="s">
        <v>453</v>
      </c>
      <c r="D928" s="105" t="s">
        <v>72</v>
      </c>
      <c r="E928" s="106"/>
      <c r="F928" s="107"/>
      <c r="G928" s="108">
        <f t="shared" ref="G928:G934" si="85">E928-(E928*F928)</f>
        <v>0</v>
      </c>
    </row>
    <row r="929" spans="1:7" x14ac:dyDescent="0.2">
      <c r="B929" s="104" t="s">
        <v>73</v>
      </c>
      <c r="C929" s="105" t="s">
        <v>116</v>
      </c>
      <c r="D929" s="105" t="s">
        <v>73</v>
      </c>
      <c r="E929" s="106"/>
      <c r="F929" s="107"/>
      <c r="G929" s="108">
        <f t="shared" si="85"/>
        <v>0</v>
      </c>
    </row>
    <row r="930" spans="1:7" x14ac:dyDescent="0.2">
      <c r="B930" s="104" t="s">
        <v>75</v>
      </c>
      <c r="C930" s="105" t="s">
        <v>76</v>
      </c>
      <c r="D930" s="105" t="s">
        <v>77</v>
      </c>
      <c r="E930" s="106"/>
      <c r="F930" s="107"/>
      <c r="G930" s="108">
        <f t="shared" si="85"/>
        <v>0</v>
      </c>
    </row>
    <row r="931" spans="1:7" x14ac:dyDescent="0.2">
      <c r="B931" s="104" t="s">
        <v>78</v>
      </c>
      <c r="C931" s="105" t="s">
        <v>79</v>
      </c>
      <c r="D931" s="105" t="s">
        <v>80</v>
      </c>
      <c r="E931" s="106"/>
      <c r="F931" s="107"/>
      <c r="G931" s="108">
        <f t="shared" si="85"/>
        <v>0</v>
      </c>
    </row>
    <row r="932" spans="1:7" x14ac:dyDescent="0.2">
      <c r="B932" s="104" t="s">
        <v>81</v>
      </c>
      <c r="C932" s="105" t="s">
        <v>117</v>
      </c>
      <c r="D932" s="105" t="s">
        <v>83</v>
      </c>
      <c r="E932" s="106"/>
      <c r="F932" s="107"/>
      <c r="G932" s="108">
        <f t="shared" si="85"/>
        <v>0</v>
      </c>
    </row>
    <row r="933" spans="1:7" x14ac:dyDescent="0.2">
      <c r="B933" s="104" t="s">
        <v>84</v>
      </c>
      <c r="C933" s="105" t="s">
        <v>118</v>
      </c>
      <c r="D933" s="105" t="s">
        <v>86</v>
      </c>
      <c r="E933" s="106"/>
      <c r="F933" s="107"/>
      <c r="G933" s="108">
        <f t="shared" si="85"/>
        <v>0</v>
      </c>
    </row>
    <row r="934" spans="1:7" ht="25.5" x14ac:dyDescent="0.2">
      <c r="B934" s="104" t="s">
        <v>635</v>
      </c>
      <c r="C934" s="105" t="s">
        <v>636</v>
      </c>
      <c r="D934" s="105" t="s">
        <v>635</v>
      </c>
      <c r="E934" s="106"/>
      <c r="F934" s="107"/>
      <c r="G934" s="108">
        <f t="shared" si="85"/>
        <v>0</v>
      </c>
    </row>
    <row r="935" spans="1:7" x14ac:dyDescent="0.2">
      <c r="B935" s="91"/>
      <c r="C935" s="136"/>
      <c r="D935" s="136"/>
      <c r="E935" s="137"/>
      <c r="F935" s="92" t="s">
        <v>26</v>
      </c>
      <c r="G935" s="108">
        <f>SUM(G927:G934)</f>
        <v>4367.192</v>
      </c>
    </row>
    <row r="936" spans="1:7" ht="13.5" thickBot="1" x14ac:dyDescent="0.25">
      <c r="B936" s="93"/>
      <c r="C936" s="94"/>
      <c r="D936" s="94"/>
      <c r="E936" s="95" t="s">
        <v>27</v>
      </c>
      <c r="F936" s="109"/>
      <c r="G936" s="108">
        <f>G935*F936</f>
        <v>0</v>
      </c>
    </row>
    <row r="937" spans="1:7" ht="13.5" thickBot="1" x14ac:dyDescent="0.25">
      <c r="B937" s="96"/>
      <c r="C937" s="97"/>
      <c r="D937" s="97"/>
      <c r="E937" s="98"/>
      <c r="F937" s="99" t="s">
        <v>28</v>
      </c>
      <c r="G937" s="110">
        <f>SUM(G935:G936)</f>
        <v>4367.192</v>
      </c>
    </row>
    <row r="938" spans="1:7" x14ac:dyDescent="0.2">
      <c r="B938" s="134" t="s">
        <v>29</v>
      </c>
      <c r="C938" s="135" t="s">
        <v>21</v>
      </c>
      <c r="D938" s="135" t="s">
        <v>22</v>
      </c>
      <c r="E938" s="135" t="s">
        <v>23</v>
      </c>
      <c r="F938" s="135" t="s">
        <v>24</v>
      </c>
      <c r="G938" s="135" t="s">
        <v>25</v>
      </c>
    </row>
    <row r="939" spans="1:7" x14ac:dyDescent="0.2">
      <c r="B939" s="100" t="s">
        <v>30</v>
      </c>
      <c r="C939" s="100" t="s">
        <v>21</v>
      </c>
      <c r="D939" s="119" t="s">
        <v>22</v>
      </c>
      <c r="E939" s="100" t="s">
        <v>23</v>
      </c>
      <c r="F939" s="100" t="s">
        <v>24</v>
      </c>
      <c r="G939" s="100" t="s">
        <v>25</v>
      </c>
    </row>
    <row r="940" spans="1:7" x14ac:dyDescent="0.2">
      <c r="B940" s="111"/>
      <c r="C940" s="112"/>
      <c r="D940" s="112"/>
      <c r="E940" s="113"/>
      <c r="F940" s="114"/>
      <c r="G940" s="115">
        <f t="shared" ref="G940" si="86">E940-(E940*F940)</f>
        <v>0</v>
      </c>
    </row>
    <row r="941" spans="1:7" x14ac:dyDescent="0.2">
      <c r="B941" s="53"/>
      <c r="C941" s="53"/>
      <c r="D941" s="54"/>
      <c r="E941" s="53"/>
      <c r="F941" s="53"/>
      <c r="G941" s="53"/>
    </row>
    <row r="942" spans="1:7" x14ac:dyDescent="0.2">
      <c r="A942" s="90">
        <v>61</v>
      </c>
      <c r="B942" s="10" t="s">
        <v>18</v>
      </c>
      <c r="C942" s="138" t="str">
        <f>IFERROR(VLOOKUP($A942,'Lot 2 Pricing (IMS)'!$B$6:$C$520,2,FALSE),"")</f>
        <v>surfacewarranty</v>
      </c>
      <c r="D942" s="139"/>
      <c r="E942" s="140" t="s">
        <v>19</v>
      </c>
      <c r="F942" s="141"/>
      <c r="G942" s="103">
        <f>A942</f>
        <v>61</v>
      </c>
    </row>
    <row r="943" spans="1:7" ht="12.75" customHeight="1" x14ac:dyDescent="0.2">
      <c r="B943" s="9" t="s">
        <v>20</v>
      </c>
      <c r="C943" s="9" t="s">
        <v>21</v>
      </c>
      <c r="D943" s="9" t="s">
        <v>22</v>
      </c>
      <c r="E943" s="10" t="s">
        <v>23</v>
      </c>
      <c r="F943" s="10" t="s">
        <v>24</v>
      </c>
      <c r="G943" s="10" t="s">
        <v>25</v>
      </c>
    </row>
    <row r="944" spans="1:7" x14ac:dyDescent="0.2">
      <c r="B944" s="104" t="s">
        <v>637</v>
      </c>
      <c r="C944" s="105" t="s">
        <v>612</v>
      </c>
      <c r="D944" s="105" t="s">
        <v>637</v>
      </c>
      <c r="E944" s="106">
        <v>1132.99</v>
      </c>
      <c r="F944" s="107">
        <v>0.2</v>
      </c>
      <c r="G944" s="108">
        <f>E944-(E944*F944)</f>
        <v>906.39200000000005</v>
      </c>
    </row>
    <row r="945" spans="1:7" x14ac:dyDescent="0.2">
      <c r="B945" s="91"/>
      <c r="C945" s="136"/>
      <c r="D945" s="136"/>
      <c r="E945" s="137"/>
      <c r="F945" s="92" t="s">
        <v>26</v>
      </c>
      <c r="G945" s="108">
        <f>SUM(G944:G944)</f>
        <v>906.39200000000005</v>
      </c>
    </row>
    <row r="946" spans="1:7" ht="13.5" thickBot="1" x14ac:dyDescent="0.25">
      <c r="B946" s="93"/>
      <c r="C946" s="94"/>
      <c r="D946" s="94"/>
      <c r="E946" s="95" t="s">
        <v>27</v>
      </c>
      <c r="F946" s="109"/>
      <c r="G946" s="108">
        <f>G945*F946</f>
        <v>0</v>
      </c>
    </row>
    <row r="947" spans="1:7" ht="13.5" thickBot="1" x14ac:dyDescent="0.25">
      <c r="B947" s="96"/>
      <c r="C947" s="97"/>
      <c r="D947" s="97"/>
      <c r="E947" s="98"/>
      <c r="F947" s="99" t="s">
        <v>28</v>
      </c>
      <c r="G947" s="110">
        <f>SUM(G945:G946)</f>
        <v>906.39200000000005</v>
      </c>
    </row>
    <row r="948" spans="1:7" x14ac:dyDescent="0.2">
      <c r="B948" s="134" t="s">
        <v>29</v>
      </c>
      <c r="C948" s="135" t="s">
        <v>21</v>
      </c>
      <c r="D948" s="135" t="s">
        <v>22</v>
      </c>
      <c r="E948" s="135" t="s">
        <v>23</v>
      </c>
      <c r="F948" s="135" t="s">
        <v>24</v>
      </c>
      <c r="G948" s="135" t="s">
        <v>25</v>
      </c>
    </row>
    <row r="949" spans="1:7" x14ac:dyDescent="0.2">
      <c r="B949" s="100" t="s">
        <v>30</v>
      </c>
      <c r="C949" s="100" t="s">
        <v>21</v>
      </c>
      <c r="D949" s="119" t="s">
        <v>22</v>
      </c>
      <c r="E949" s="100" t="s">
        <v>23</v>
      </c>
      <c r="F949" s="100" t="s">
        <v>24</v>
      </c>
      <c r="G949" s="100" t="s">
        <v>25</v>
      </c>
    </row>
    <row r="950" spans="1:7" x14ac:dyDescent="0.2">
      <c r="B950" s="111"/>
      <c r="C950" s="112"/>
      <c r="D950" s="112"/>
      <c r="E950" s="113"/>
      <c r="F950" s="114"/>
      <c r="G950" s="115">
        <f t="shared" ref="G950" si="87">E950-(E950*F950)</f>
        <v>0</v>
      </c>
    </row>
    <row r="951" spans="1:7" x14ac:dyDescent="0.2">
      <c r="B951" s="53"/>
      <c r="C951" s="53"/>
      <c r="D951" s="54"/>
      <c r="E951" s="53"/>
      <c r="F951" s="53"/>
      <c r="G951" s="53"/>
    </row>
    <row r="952" spans="1:7" x14ac:dyDescent="0.2">
      <c r="A952" s="90">
        <v>62</v>
      </c>
      <c r="B952" s="10" t="s">
        <v>18</v>
      </c>
      <c r="C952" s="138" t="str">
        <f>IFERROR(VLOOKUP($A952,'Lot 2 Pricing (IMS)'!$B$6:$C$520,2,FALSE),"")</f>
        <v>asus14chromebook</v>
      </c>
      <c r="D952" s="139"/>
      <c r="E952" s="140" t="s">
        <v>19</v>
      </c>
      <c r="F952" s="141"/>
      <c r="G952" s="103">
        <f>A952</f>
        <v>62</v>
      </c>
    </row>
    <row r="953" spans="1:7" ht="12.75" customHeight="1" x14ac:dyDescent="0.2">
      <c r="B953" s="9" t="s">
        <v>20</v>
      </c>
      <c r="C953" s="9" t="s">
        <v>21</v>
      </c>
      <c r="D953" s="9" t="s">
        <v>22</v>
      </c>
      <c r="E953" s="10" t="s">
        <v>23</v>
      </c>
      <c r="F953" s="10" t="s">
        <v>24</v>
      </c>
      <c r="G953" s="10" t="s">
        <v>25</v>
      </c>
    </row>
    <row r="954" spans="1:7" x14ac:dyDescent="0.2">
      <c r="B954" s="104" t="s">
        <v>70</v>
      </c>
      <c r="C954" s="105" t="s">
        <v>32</v>
      </c>
      <c r="D954" s="105" t="s">
        <v>33</v>
      </c>
      <c r="E954" s="106">
        <v>926.99</v>
      </c>
      <c r="F954" s="107">
        <v>0.51</v>
      </c>
      <c r="G954" s="108">
        <f>E954-(E954*F954)</f>
        <v>454.2251</v>
      </c>
    </row>
    <row r="955" spans="1:7" x14ac:dyDescent="0.2">
      <c r="B955" s="104" t="s">
        <v>71</v>
      </c>
      <c r="C955" s="105" t="s">
        <v>453</v>
      </c>
      <c r="D955" s="105" t="s">
        <v>72</v>
      </c>
      <c r="E955" s="106"/>
      <c r="F955" s="107"/>
      <c r="G955" s="108">
        <f t="shared" ref="G955:G960" si="88">E955-(E955*F955)</f>
        <v>0</v>
      </c>
    </row>
    <row r="956" spans="1:7" x14ac:dyDescent="0.2">
      <c r="B956" s="104" t="s">
        <v>75</v>
      </c>
      <c r="C956" s="105" t="s">
        <v>76</v>
      </c>
      <c r="D956" s="105" t="s">
        <v>77</v>
      </c>
      <c r="E956" s="106"/>
      <c r="F956" s="107"/>
      <c r="G956" s="108">
        <f t="shared" si="88"/>
        <v>0</v>
      </c>
    </row>
    <row r="957" spans="1:7" x14ac:dyDescent="0.2">
      <c r="B957" s="104" t="s">
        <v>78</v>
      </c>
      <c r="C957" s="105" t="s">
        <v>79</v>
      </c>
      <c r="D957" s="105" t="s">
        <v>80</v>
      </c>
      <c r="E957" s="106"/>
      <c r="F957" s="107"/>
      <c r="G957" s="108">
        <f t="shared" si="88"/>
        <v>0</v>
      </c>
    </row>
    <row r="958" spans="1:7" x14ac:dyDescent="0.2">
      <c r="B958" s="104" t="s">
        <v>81</v>
      </c>
      <c r="C958" s="105" t="s">
        <v>117</v>
      </c>
      <c r="D958" s="105" t="s">
        <v>83</v>
      </c>
      <c r="E958" s="106"/>
      <c r="F958" s="107"/>
      <c r="G958" s="108">
        <f t="shared" si="88"/>
        <v>0</v>
      </c>
    </row>
    <row r="959" spans="1:7" x14ac:dyDescent="0.2">
      <c r="B959" s="104" t="s">
        <v>84</v>
      </c>
      <c r="C959" s="105" t="s">
        <v>118</v>
      </c>
      <c r="D959" s="105" t="s">
        <v>86</v>
      </c>
      <c r="E959" s="106"/>
      <c r="F959" s="107"/>
      <c r="G959" s="108">
        <f t="shared" si="88"/>
        <v>0</v>
      </c>
    </row>
    <row r="960" spans="1:7" ht="25.5" x14ac:dyDescent="0.2">
      <c r="B960" s="104" t="s">
        <v>638</v>
      </c>
      <c r="C960" s="105" t="s">
        <v>639</v>
      </c>
      <c r="D960" s="105" t="s">
        <v>638</v>
      </c>
      <c r="E960" s="106"/>
      <c r="F960" s="107"/>
      <c r="G960" s="108">
        <f t="shared" si="88"/>
        <v>0</v>
      </c>
    </row>
    <row r="961" spans="1:7" x14ac:dyDescent="0.2">
      <c r="B961" s="91"/>
      <c r="C961" s="136"/>
      <c r="D961" s="136"/>
      <c r="E961" s="137"/>
      <c r="F961" s="92" t="s">
        <v>26</v>
      </c>
      <c r="G961" s="108">
        <f>SUM(G954:G960)</f>
        <v>454.2251</v>
      </c>
    </row>
    <row r="962" spans="1:7" ht="13.5" thickBot="1" x14ac:dyDescent="0.25">
      <c r="B962" s="93"/>
      <c r="C962" s="94"/>
      <c r="D962" s="94"/>
      <c r="E962" s="95" t="s">
        <v>27</v>
      </c>
      <c r="F962" s="109"/>
      <c r="G962" s="108">
        <f>G961*F962</f>
        <v>0</v>
      </c>
    </row>
    <row r="963" spans="1:7" ht="13.5" thickBot="1" x14ac:dyDescent="0.25">
      <c r="B963" s="96"/>
      <c r="C963" s="97"/>
      <c r="D963" s="97"/>
      <c r="E963" s="98"/>
      <c r="F963" s="99" t="s">
        <v>28</v>
      </c>
      <c r="G963" s="110">
        <f>SUM(G961:G962)</f>
        <v>454.2251</v>
      </c>
    </row>
    <row r="964" spans="1:7" x14ac:dyDescent="0.2">
      <c r="B964" s="134" t="s">
        <v>29</v>
      </c>
      <c r="C964" s="135" t="s">
        <v>21</v>
      </c>
      <c r="D964" s="135" t="s">
        <v>22</v>
      </c>
      <c r="E964" s="135" t="s">
        <v>23</v>
      </c>
      <c r="F964" s="135" t="s">
        <v>24</v>
      </c>
      <c r="G964" s="135" t="s">
        <v>25</v>
      </c>
    </row>
    <row r="965" spans="1:7" x14ac:dyDescent="0.2">
      <c r="B965" s="100" t="s">
        <v>30</v>
      </c>
      <c r="C965" s="100" t="s">
        <v>21</v>
      </c>
      <c r="D965" s="119" t="s">
        <v>22</v>
      </c>
      <c r="E965" s="100" t="s">
        <v>23</v>
      </c>
      <c r="F965" s="100" t="s">
        <v>24</v>
      </c>
      <c r="G965" s="100" t="s">
        <v>25</v>
      </c>
    </row>
    <row r="966" spans="1:7" x14ac:dyDescent="0.2">
      <c r="B966" s="111"/>
      <c r="C966" s="112"/>
      <c r="D966" s="112"/>
      <c r="E966" s="113"/>
      <c r="F966" s="114"/>
      <c r="G966" s="115">
        <f t="shared" ref="G966" si="89">E966-(E966*F966)</f>
        <v>0</v>
      </c>
    </row>
    <row r="967" spans="1:7" x14ac:dyDescent="0.2">
      <c r="B967" s="53"/>
      <c r="C967" s="53"/>
      <c r="D967" s="54"/>
      <c r="E967" s="53"/>
      <c r="F967" s="53"/>
      <c r="G967" s="53"/>
    </row>
    <row r="968" spans="1:7" x14ac:dyDescent="0.2">
      <c r="A968" s="90">
        <v>63</v>
      </c>
      <c r="B968" s="10" t="s">
        <v>18</v>
      </c>
      <c r="C968" s="138" t="str">
        <f>IFERROR(VLOOKUP($A968,'Lot 2 Pricing (IMS)'!$B$6:$C$520,2,FALSE),"")</f>
        <v>asus3yearwarrantycb</v>
      </c>
      <c r="D968" s="139"/>
      <c r="E968" s="140" t="s">
        <v>19</v>
      </c>
      <c r="F968" s="141"/>
      <c r="G968" s="103">
        <f>A968</f>
        <v>63</v>
      </c>
    </row>
    <row r="969" spans="1:7" ht="12.75" customHeight="1" x14ac:dyDescent="0.2">
      <c r="B969" s="9" t="s">
        <v>20</v>
      </c>
      <c r="C969" s="9" t="s">
        <v>21</v>
      </c>
      <c r="D969" s="9" t="s">
        <v>22</v>
      </c>
      <c r="E969" s="10" t="s">
        <v>23</v>
      </c>
      <c r="F969" s="10" t="s">
        <v>24</v>
      </c>
      <c r="G969" s="10" t="s">
        <v>25</v>
      </c>
    </row>
    <row r="970" spans="1:7" ht="25.5" x14ac:dyDescent="0.2">
      <c r="B970" s="104" t="s">
        <v>641</v>
      </c>
      <c r="C970" s="105" t="s">
        <v>612</v>
      </c>
      <c r="D970" s="105" t="s">
        <v>641</v>
      </c>
      <c r="E970" s="106">
        <v>720.99</v>
      </c>
      <c r="F970" s="107">
        <v>0.2</v>
      </c>
      <c r="G970" s="108">
        <f>E970-(E970*F970)</f>
        <v>576.79200000000003</v>
      </c>
    </row>
    <row r="971" spans="1:7" x14ac:dyDescent="0.2">
      <c r="B971" s="91"/>
      <c r="C971" s="136"/>
      <c r="D971" s="136"/>
      <c r="E971" s="137"/>
      <c r="F971" s="92" t="s">
        <v>26</v>
      </c>
      <c r="G971" s="108">
        <f>SUM(G970:G970)</f>
        <v>576.79200000000003</v>
      </c>
    </row>
    <row r="972" spans="1:7" ht="13.5" thickBot="1" x14ac:dyDescent="0.25">
      <c r="B972" s="93"/>
      <c r="C972" s="94"/>
      <c r="D972" s="94"/>
      <c r="E972" s="95" t="s">
        <v>27</v>
      </c>
      <c r="F972" s="109"/>
      <c r="G972" s="108">
        <f>G971*F972</f>
        <v>0</v>
      </c>
    </row>
    <row r="973" spans="1:7" ht="13.5" thickBot="1" x14ac:dyDescent="0.25">
      <c r="B973" s="96"/>
      <c r="C973" s="97"/>
      <c r="D973" s="97"/>
      <c r="E973" s="98"/>
      <c r="F973" s="99" t="s">
        <v>28</v>
      </c>
      <c r="G973" s="110">
        <f>SUM(G971:G972)</f>
        <v>576.79200000000003</v>
      </c>
    </row>
    <row r="974" spans="1:7" x14ac:dyDescent="0.2">
      <c r="B974" s="134" t="s">
        <v>29</v>
      </c>
      <c r="C974" s="135" t="s">
        <v>21</v>
      </c>
      <c r="D974" s="135" t="s">
        <v>22</v>
      </c>
      <c r="E974" s="135" t="s">
        <v>23</v>
      </c>
      <c r="F974" s="135" t="s">
        <v>24</v>
      </c>
      <c r="G974" s="135" t="s">
        <v>25</v>
      </c>
    </row>
    <row r="975" spans="1:7" x14ac:dyDescent="0.2">
      <c r="B975" s="100" t="s">
        <v>30</v>
      </c>
      <c r="C975" s="100" t="s">
        <v>21</v>
      </c>
      <c r="D975" s="119" t="s">
        <v>22</v>
      </c>
      <c r="E975" s="100" t="s">
        <v>23</v>
      </c>
      <c r="F975" s="100" t="s">
        <v>24</v>
      </c>
      <c r="G975" s="100" t="s">
        <v>25</v>
      </c>
    </row>
    <row r="976" spans="1:7" x14ac:dyDescent="0.2">
      <c r="B976" s="111"/>
      <c r="C976" s="112"/>
      <c r="D976" s="112"/>
      <c r="E976" s="113"/>
      <c r="F976" s="114"/>
      <c r="G976" s="115">
        <f t="shared" ref="G976" si="90">E976-(E976*F976)</f>
        <v>0</v>
      </c>
    </row>
    <row r="977" spans="1:7" x14ac:dyDescent="0.2">
      <c r="D977" s="79"/>
    </row>
    <row r="978" spans="1:7" x14ac:dyDescent="0.2">
      <c r="A978" s="90">
        <v>64</v>
      </c>
      <c r="B978" s="10" t="s">
        <v>18</v>
      </c>
      <c r="C978" s="138" t="str">
        <f>IFERROR(VLOOKUP($A978,'Lot 2 Pricing (IMS)'!$B$6:$C$520,2,FALSE),"")</f>
        <v>2023hp16i7</v>
      </c>
      <c r="D978" s="139"/>
      <c r="E978" s="140" t="s">
        <v>19</v>
      </c>
      <c r="F978" s="141"/>
      <c r="G978" s="103">
        <f>A978</f>
        <v>64</v>
      </c>
    </row>
    <row r="979" spans="1:7" ht="12.75" customHeight="1" x14ac:dyDescent="0.2">
      <c r="B979" s="9" t="s">
        <v>20</v>
      </c>
      <c r="C979" s="9" t="s">
        <v>21</v>
      </c>
      <c r="D979" s="9" t="s">
        <v>22</v>
      </c>
      <c r="E979" s="10" t="s">
        <v>23</v>
      </c>
      <c r="F979" s="10" t="s">
        <v>24</v>
      </c>
      <c r="G979" s="10" t="s">
        <v>25</v>
      </c>
    </row>
    <row r="980" spans="1:7" x14ac:dyDescent="0.2">
      <c r="B980" s="104" t="s">
        <v>70</v>
      </c>
      <c r="C980" s="105" t="s">
        <v>32</v>
      </c>
      <c r="D980" s="105" t="s">
        <v>33</v>
      </c>
      <c r="E980" s="106">
        <v>7209.99</v>
      </c>
      <c r="F980" s="107">
        <v>0.2</v>
      </c>
      <c r="G980" s="108">
        <f>E980-(E980*F980)</f>
        <v>5767.9920000000002</v>
      </c>
    </row>
    <row r="981" spans="1:7" x14ac:dyDescent="0.2">
      <c r="B981" s="104" t="s">
        <v>71</v>
      </c>
      <c r="C981" s="105" t="s">
        <v>453</v>
      </c>
      <c r="D981" s="105" t="s">
        <v>72</v>
      </c>
      <c r="E981" s="106"/>
      <c r="F981" s="107"/>
      <c r="G981" s="108">
        <f t="shared" ref="G981:G987" si="91">E981-(E981*F981)</f>
        <v>0</v>
      </c>
    </row>
    <row r="982" spans="1:7" x14ac:dyDescent="0.2">
      <c r="B982" s="104" t="s">
        <v>73</v>
      </c>
      <c r="C982" s="105" t="s">
        <v>116</v>
      </c>
      <c r="D982" s="105" t="s">
        <v>73</v>
      </c>
      <c r="E982" s="106"/>
      <c r="F982" s="107"/>
      <c r="G982" s="108">
        <f t="shared" si="91"/>
        <v>0</v>
      </c>
    </row>
    <row r="983" spans="1:7" x14ac:dyDescent="0.2">
      <c r="B983" s="104" t="s">
        <v>75</v>
      </c>
      <c r="C983" s="105" t="s">
        <v>76</v>
      </c>
      <c r="D983" s="105" t="s">
        <v>77</v>
      </c>
      <c r="E983" s="106"/>
      <c r="F983" s="107"/>
      <c r="G983" s="108">
        <f t="shared" si="91"/>
        <v>0</v>
      </c>
    </row>
    <row r="984" spans="1:7" x14ac:dyDescent="0.2">
      <c r="B984" s="104" t="s">
        <v>78</v>
      </c>
      <c r="C984" s="105" t="s">
        <v>79</v>
      </c>
      <c r="D984" s="105" t="s">
        <v>80</v>
      </c>
      <c r="E984" s="106"/>
      <c r="F984" s="107"/>
      <c r="G984" s="108">
        <f t="shared" si="91"/>
        <v>0</v>
      </c>
    </row>
    <row r="985" spans="1:7" x14ac:dyDescent="0.2">
      <c r="B985" s="104" t="s">
        <v>81</v>
      </c>
      <c r="C985" s="105" t="s">
        <v>117</v>
      </c>
      <c r="D985" s="105" t="s">
        <v>83</v>
      </c>
      <c r="E985" s="106"/>
      <c r="F985" s="107"/>
      <c r="G985" s="108">
        <f t="shared" si="91"/>
        <v>0</v>
      </c>
    </row>
    <row r="986" spans="1:7" x14ac:dyDescent="0.2">
      <c r="B986" s="104" t="s">
        <v>84</v>
      </c>
      <c r="C986" s="105" t="s">
        <v>118</v>
      </c>
      <c r="D986" s="105" t="s">
        <v>86</v>
      </c>
      <c r="E986" s="106"/>
      <c r="F986" s="107"/>
      <c r="G986" s="108">
        <f t="shared" si="91"/>
        <v>0</v>
      </c>
    </row>
    <row r="987" spans="1:7" x14ac:dyDescent="0.2">
      <c r="B987" s="104" t="s">
        <v>701</v>
      </c>
      <c r="C987" s="105" t="s">
        <v>702</v>
      </c>
      <c r="D987" s="105" t="s">
        <v>701</v>
      </c>
      <c r="E987" s="106"/>
      <c r="F987" s="107"/>
      <c r="G987" s="108">
        <f t="shared" si="91"/>
        <v>0</v>
      </c>
    </row>
    <row r="988" spans="1:7" x14ac:dyDescent="0.2">
      <c r="B988" s="91"/>
      <c r="C988" s="136"/>
      <c r="D988" s="136"/>
      <c r="E988" s="137"/>
      <c r="F988" s="92" t="s">
        <v>26</v>
      </c>
      <c r="G988" s="108">
        <f>SUM(G980:G987)</f>
        <v>5767.9920000000002</v>
      </c>
    </row>
    <row r="989" spans="1:7" ht="12.75" customHeight="1" thickBot="1" x14ac:dyDescent="0.25">
      <c r="B989" s="93"/>
      <c r="C989" s="94"/>
      <c r="D989" s="94"/>
      <c r="E989" s="95" t="s">
        <v>27</v>
      </c>
      <c r="F989" s="109"/>
      <c r="G989" s="108">
        <f>G988*F989</f>
        <v>0</v>
      </c>
    </row>
    <row r="990" spans="1:7" ht="13.5" thickBot="1" x14ac:dyDescent="0.25">
      <c r="B990" s="96"/>
      <c r="C990" s="97"/>
      <c r="D990" s="97"/>
      <c r="E990" s="98"/>
      <c r="F990" s="99" t="s">
        <v>28</v>
      </c>
      <c r="G990" s="110">
        <f>SUM(G988:G989)</f>
        <v>5767.9920000000002</v>
      </c>
    </row>
    <row r="991" spans="1:7" x14ac:dyDescent="0.2">
      <c r="B991" s="134" t="s">
        <v>29</v>
      </c>
      <c r="C991" s="135" t="s">
        <v>21</v>
      </c>
      <c r="D991" s="135" t="s">
        <v>22</v>
      </c>
      <c r="E991" s="135" t="s">
        <v>23</v>
      </c>
      <c r="F991" s="135" t="s">
        <v>24</v>
      </c>
      <c r="G991" s="135" t="s">
        <v>25</v>
      </c>
    </row>
    <row r="992" spans="1:7" x14ac:dyDescent="0.2">
      <c r="B992" s="100" t="s">
        <v>30</v>
      </c>
      <c r="C992" s="100" t="s">
        <v>21</v>
      </c>
      <c r="D992" s="119" t="s">
        <v>22</v>
      </c>
      <c r="E992" s="100" t="s">
        <v>23</v>
      </c>
      <c r="F992" s="100" t="s">
        <v>24</v>
      </c>
      <c r="G992" s="100" t="s">
        <v>25</v>
      </c>
    </row>
    <row r="993" spans="1:7" x14ac:dyDescent="0.2">
      <c r="B993" s="104" t="s">
        <v>707</v>
      </c>
      <c r="C993" s="105" t="s">
        <v>708</v>
      </c>
      <c r="D993" s="105" t="s">
        <v>707</v>
      </c>
      <c r="E993" s="106">
        <v>72.96520000000001</v>
      </c>
      <c r="F993" s="107">
        <v>0.2</v>
      </c>
      <c r="G993" s="108">
        <f t="shared" ref="G993:G999" si="92">E993-(E993*F993)</f>
        <v>58.372160000000008</v>
      </c>
    </row>
    <row r="994" spans="1:7" x14ac:dyDescent="0.2">
      <c r="B994" s="104" t="s">
        <v>709</v>
      </c>
      <c r="C994" s="105" t="s">
        <v>710</v>
      </c>
      <c r="D994" s="105" t="s">
        <v>709</v>
      </c>
      <c r="E994" s="106">
        <v>525.28970000000004</v>
      </c>
      <c r="F994" s="107">
        <v>0.2</v>
      </c>
      <c r="G994" s="108">
        <f t="shared" si="92"/>
        <v>420.23176000000001</v>
      </c>
    </row>
    <row r="995" spans="1:7" x14ac:dyDescent="0.2">
      <c r="B995" s="104" t="s">
        <v>711</v>
      </c>
      <c r="C995" s="105" t="s">
        <v>712</v>
      </c>
      <c r="D995" s="105" t="s">
        <v>711</v>
      </c>
      <c r="E995" s="106">
        <v>205.9897</v>
      </c>
      <c r="F995" s="107">
        <v>0.15</v>
      </c>
      <c r="G995" s="108">
        <f t="shared" si="92"/>
        <v>175.09124500000001</v>
      </c>
    </row>
    <row r="996" spans="1:7" ht="25.5" x14ac:dyDescent="0.2">
      <c r="B996" s="104" t="s">
        <v>713</v>
      </c>
      <c r="C996" s="105" t="s">
        <v>714</v>
      </c>
      <c r="D996" s="105" t="s">
        <v>713</v>
      </c>
      <c r="E996" s="106">
        <v>77.239699999999999</v>
      </c>
      <c r="F996" s="107">
        <v>0.2</v>
      </c>
      <c r="G996" s="108">
        <f t="shared" si="92"/>
        <v>61.791759999999996</v>
      </c>
    </row>
    <row r="997" spans="1:7" x14ac:dyDescent="0.2">
      <c r="B997" s="104" t="s">
        <v>715</v>
      </c>
      <c r="C997" s="105" t="s">
        <v>716</v>
      </c>
      <c r="D997" s="105" t="s">
        <v>715</v>
      </c>
      <c r="E997" s="106">
        <v>514.98969999999997</v>
      </c>
      <c r="F997" s="107">
        <v>0.2</v>
      </c>
      <c r="G997" s="108">
        <f t="shared" si="92"/>
        <v>411.99176</v>
      </c>
    </row>
    <row r="998" spans="1:7" x14ac:dyDescent="0.2">
      <c r="B998" s="104" t="s">
        <v>717</v>
      </c>
      <c r="C998" s="105" t="s">
        <v>718</v>
      </c>
      <c r="D998" s="105" t="s">
        <v>717</v>
      </c>
      <c r="E998" s="106">
        <v>463.48970000000003</v>
      </c>
      <c r="F998" s="107">
        <v>0.2</v>
      </c>
      <c r="G998" s="108">
        <f t="shared" si="92"/>
        <v>370.79176000000001</v>
      </c>
    </row>
    <row r="999" spans="1:7" x14ac:dyDescent="0.2">
      <c r="B999" s="104" t="s">
        <v>719</v>
      </c>
      <c r="C999" s="105" t="s">
        <v>720</v>
      </c>
      <c r="D999" s="105" t="s">
        <v>719</v>
      </c>
      <c r="E999" s="106">
        <v>463.48970000000003</v>
      </c>
      <c r="F999" s="107">
        <v>0.2</v>
      </c>
      <c r="G999" s="108">
        <f t="shared" si="92"/>
        <v>370.79176000000001</v>
      </c>
    </row>
    <row r="1000" spans="1:7" x14ac:dyDescent="0.2">
      <c r="B1000" s="53"/>
      <c r="C1000" s="53"/>
      <c r="D1000" s="54"/>
      <c r="E1000" s="53"/>
      <c r="F1000" s="53"/>
      <c r="G1000" s="53"/>
    </row>
    <row r="1001" spans="1:7" x14ac:dyDescent="0.2">
      <c r="A1001" s="90">
        <v>65</v>
      </c>
      <c r="B1001" s="10" t="s">
        <v>18</v>
      </c>
      <c r="C1001" s="138" t="str">
        <f>IFERROR(VLOOKUP($A1001,'Lot 2 Pricing (IMS)'!$B$6:$C$520,2,FALSE),"")</f>
        <v>2023hp16warrantyi7</v>
      </c>
      <c r="D1001" s="139"/>
      <c r="E1001" s="140" t="s">
        <v>19</v>
      </c>
      <c r="F1001" s="141"/>
      <c r="G1001" s="103">
        <f>A1001</f>
        <v>65</v>
      </c>
    </row>
    <row r="1002" spans="1:7" x14ac:dyDescent="0.2">
      <c r="B1002" s="9" t="s">
        <v>20</v>
      </c>
      <c r="C1002" s="9" t="s">
        <v>21</v>
      </c>
      <c r="D1002" s="9" t="s">
        <v>22</v>
      </c>
      <c r="E1002" s="10" t="s">
        <v>23</v>
      </c>
      <c r="F1002" s="10" t="s">
        <v>24</v>
      </c>
      <c r="G1002" s="10" t="s">
        <v>25</v>
      </c>
    </row>
    <row r="1003" spans="1:7" ht="25.5" x14ac:dyDescent="0.2">
      <c r="B1003" s="101" t="s">
        <v>703</v>
      </c>
      <c r="C1003" s="102" t="s">
        <v>612</v>
      </c>
      <c r="D1003" s="101" t="s">
        <v>703</v>
      </c>
      <c r="E1003" s="106">
        <v>1132.99</v>
      </c>
      <c r="F1003" s="107">
        <v>0.2</v>
      </c>
      <c r="G1003" s="108">
        <f>E1003-(E1003*F1003)</f>
        <v>906.39200000000005</v>
      </c>
    </row>
    <row r="1004" spans="1:7" x14ac:dyDescent="0.2">
      <c r="B1004" s="91"/>
      <c r="C1004" s="136"/>
      <c r="D1004" s="136"/>
      <c r="E1004" s="137"/>
      <c r="F1004" s="92" t="s">
        <v>26</v>
      </c>
      <c r="G1004" s="108">
        <f>SUM(G1003:G1003)</f>
        <v>906.39200000000005</v>
      </c>
    </row>
    <row r="1005" spans="1:7" ht="13.5" thickBot="1" x14ac:dyDescent="0.25">
      <c r="B1005" s="93"/>
      <c r="C1005" s="94"/>
      <c r="D1005" s="94"/>
      <c r="E1005" s="95" t="s">
        <v>27</v>
      </c>
      <c r="F1005" s="109"/>
      <c r="G1005" s="108">
        <f>G1004*F1005</f>
        <v>0</v>
      </c>
    </row>
    <row r="1006" spans="1:7" ht="13.5" thickBot="1" x14ac:dyDescent="0.25">
      <c r="B1006" s="96"/>
      <c r="C1006" s="97"/>
      <c r="D1006" s="97"/>
      <c r="E1006" s="98"/>
      <c r="F1006" s="99" t="s">
        <v>28</v>
      </c>
      <c r="G1006" s="110">
        <f>SUM(G1004:G1005)</f>
        <v>906.39200000000005</v>
      </c>
    </row>
    <row r="1007" spans="1:7" x14ac:dyDescent="0.2">
      <c r="B1007" s="134" t="s">
        <v>29</v>
      </c>
      <c r="C1007" s="135" t="s">
        <v>21</v>
      </c>
      <c r="D1007" s="135" t="s">
        <v>22</v>
      </c>
      <c r="E1007" s="135" t="s">
        <v>23</v>
      </c>
      <c r="F1007" s="135" t="s">
        <v>24</v>
      </c>
      <c r="G1007" s="135" t="s">
        <v>25</v>
      </c>
    </row>
    <row r="1008" spans="1:7" x14ac:dyDescent="0.2">
      <c r="B1008" s="100" t="s">
        <v>30</v>
      </c>
      <c r="C1008" s="100" t="s">
        <v>21</v>
      </c>
      <c r="D1008" s="119" t="s">
        <v>22</v>
      </c>
      <c r="E1008" s="100" t="s">
        <v>23</v>
      </c>
      <c r="F1008" s="100" t="s">
        <v>24</v>
      </c>
      <c r="G1008" s="100" t="s">
        <v>25</v>
      </c>
    </row>
    <row r="1009" spans="1:7" x14ac:dyDescent="0.2">
      <c r="B1009" s="111"/>
      <c r="C1009" s="112"/>
      <c r="D1009" s="112"/>
      <c r="E1009" s="113"/>
      <c r="F1009" s="114"/>
      <c r="G1009" s="115">
        <f t="shared" ref="G1009" si="93">E1009-(E1009*F1009)</f>
        <v>0</v>
      </c>
    </row>
    <row r="1010" spans="1:7" x14ac:dyDescent="0.2">
      <c r="B1010" s="53"/>
      <c r="C1010" s="53"/>
      <c r="D1010" s="54"/>
      <c r="E1010" s="53"/>
      <c r="F1010" s="53"/>
      <c r="G1010" s="53"/>
    </row>
    <row r="1011" spans="1:7" x14ac:dyDescent="0.2">
      <c r="A1011" s="90">
        <v>66</v>
      </c>
      <c r="B1011" s="10" t="s">
        <v>18</v>
      </c>
      <c r="C1011" s="138" t="str">
        <f>IFERROR(VLOOKUP($A1011,'Lot 2 Pricing (IMS)'!$B$6:$C$520,2,FALSE),"")</f>
        <v>2023atsminipc</v>
      </c>
      <c r="D1011" s="139"/>
      <c r="E1011" s="140" t="s">
        <v>19</v>
      </c>
      <c r="F1011" s="141"/>
      <c r="G1011" s="103">
        <f>A1011</f>
        <v>66</v>
      </c>
    </row>
    <row r="1012" spans="1:7" ht="12.75" customHeight="1" x14ac:dyDescent="0.2">
      <c r="B1012" s="9" t="s">
        <v>20</v>
      </c>
      <c r="C1012" s="9" t="s">
        <v>21</v>
      </c>
      <c r="D1012" s="9" t="s">
        <v>22</v>
      </c>
      <c r="E1012" s="10" t="s">
        <v>23</v>
      </c>
      <c r="F1012" s="10" t="s">
        <v>24</v>
      </c>
      <c r="G1012" s="10" t="s">
        <v>25</v>
      </c>
    </row>
    <row r="1013" spans="1:7" x14ac:dyDescent="0.2">
      <c r="B1013" s="104" t="s">
        <v>70</v>
      </c>
      <c r="C1013" s="105" t="s">
        <v>32</v>
      </c>
      <c r="D1013" s="105" t="s">
        <v>33</v>
      </c>
      <c r="E1013" s="106">
        <v>5767.99</v>
      </c>
      <c r="F1013" s="107">
        <v>0.2</v>
      </c>
      <c r="G1013" s="108">
        <f>E1013-(E1013*F1013)</f>
        <v>4614.3919999999998</v>
      </c>
    </row>
    <row r="1014" spans="1:7" x14ac:dyDescent="0.2">
      <c r="B1014" s="104" t="s">
        <v>71</v>
      </c>
      <c r="C1014" s="105" t="s">
        <v>453</v>
      </c>
      <c r="D1014" s="105" t="s">
        <v>72</v>
      </c>
      <c r="E1014" s="106"/>
      <c r="F1014" s="107"/>
      <c r="G1014" s="108">
        <f t="shared" ref="G1014:G1020" si="94">E1014-(E1014*F1014)</f>
        <v>0</v>
      </c>
    </row>
    <row r="1015" spans="1:7" x14ac:dyDescent="0.2">
      <c r="B1015" s="104" t="s">
        <v>73</v>
      </c>
      <c r="C1015" s="105" t="s">
        <v>116</v>
      </c>
      <c r="D1015" s="105" t="s">
        <v>73</v>
      </c>
      <c r="E1015" s="106"/>
      <c r="F1015" s="107"/>
      <c r="G1015" s="108">
        <f t="shared" si="94"/>
        <v>0</v>
      </c>
    </row>
    <row r="1016" spans="1:7" x14ac:dyDescent="0.2">
      <c r="B1016" s="104" t="s">
        <v>75</v>
      </c>
      <c r="C1016" s="105" t="s">
        <v>76</v>
      </c>
      <c r="D1016" s="105" t="s">
        <v>77</v>
      </c>
      <c r="E1016" s="106"/>
      <c r="F1016" s="107"/>
      <c r="G1016" s="108">
        <f t="shared" si="94"/>
        <v>0</v>
      </c>
    </row>
    <row r="1017" spans="1:7" x14ac:dyDescent="0.2">
      <c r="B1017" s="104" t="s">
        <v>78</v>
      </c>
      <c r="C1017" s="105" t="s">
        <v>79</v>
      </c>
      <c r="D1017" s="105" t="s">
        <v>80</v>
      </c>
      <c r="E1017" s="106"/>
      <c r="F1017" s="107"/>
      <c r="G1017" s="108">
        <f t="shared" si="94"/>
        <v>0</v>
      </c>
    </row>
    <row r="1018" spans="1:7" x14ac:dyDescent="0.2">
      <c r="B1018" s="104" t="s">
        <v>81</v>
      </c>
      <c r="C1018" s="105" t="s">
        <v>117</v>
      </c>
      <c r="D1018" s="105" t="s">
        <v>83</v>
      </c>
      <c r="E1018" s="106"/>
      <c r="F1018" s="107"/>
      <c r="G1018" s="108">
        <f t="shared" si="94"/>
        <v>0</v>
      </c>
    </row>
    <row r="1019" spans="1:7" x14ac:dyDescent="0.2">
      <c r="B1019" s="104" t="s">
        <v>84</v>
      </c>
      <c r="C1019" s="105" t="s">
        <v>118</v>
      </c>
      <c r="D1019" s="105" t="s">
        <v>86</v>
      </c>
      <c r="E1019" s="106"/>
      <c r="F1019" s="107"/>
      <c r="G1019" s="108">
        <f t="shared" si="94"/>
        <v>0</v>
      </c>
    </row>
    <row r="1020" spans="1:7" x14ac:dyDescent="0.2">
      <c r="B1020" s="104" t="s">
        <v>704</v>
      </c>
      <c r="C1020" s="105" t="s">
        <v>721</v>
      </c>
      <c r="D1020" s="105" t="s">
        <v>704</v>
      </c>
      <c r="E1020" s="106"/>
      <c r="F1020" s="107"/>
      <c r="G1020" s="108">
        <f t="shared" si="94"/>
        <v>0</v>
      </c>
    </row>
    <row r="1021" spans="1:7" x14ac:dyDescent="0.2">
      <c r="B1021" s="91"/>
      <c r="C1021" s="136"/>
      <c r="D1021" s="136"/>
      <c r="E1021" s="137"/>
      <c r="F1021" s="92" t="s">
        <v>26</v>
      </c>
      <c r="G1021" s="108">
        <f>SUM(G1013:G1020)</f>
        <v>4614.3919999999998</v>
      </c>
    </row>
    <row r="1022" spans="1:7" ht="12.75" customHeight="1" thickBot="1" x14ac:dyDescent="0.25">
      <c r="B1022" s="93"/>
      <c r="C1022" s="94"/>
      <c r="D1022" s="94"/>
      <c r="E1022" s="95" t="s">
        <v>27</v>
      </c>
      <c r="F1022" s="109"/>
      <c r="G1022" s="108">
        <f>G1021*F1022</f>
        <v>0</v>
      </c>
    </row>
    <row r="1023" spans="1:7" ht="13.5" thickBot="1" x14ac:dyDescent="0.25">
      <c r="B1023" s="96"/>
      <c r="C1023" s="97"/>
      <c r="D1023" s="97"/>
      <c r="E1023" s="98"/>
      <c r="F1023" s="99" t="s">
        <v>28</v>
      </c>
      <c r="G1023" s="110">
        <f>SUM(G1021:G1022)</f>
        <v>4614.3919999999998</v>
      </c>
    </row>
    <row r="1024" spans="1:7" x14ac:dyDescent="0.2">
      <c r="B1024" s="134" t="s">
        <v>29</v>
      </c>
      <c r="C1024" s="135" t="s">
        <v>21</v>
      </c>
      <c r="D1024" s="135" t="s">
        <v>22</v>
      </c>
      <c r="E1024" s="135" t="s">
        <v>23</v>
      </c>
      <c r="F1024" s="135" t="s">
        <v>24</v>
      </c>
      <c r="G1024" s="135" t="s">
        <v>25</v>
      </c>
    </row>
    <row r="1025" spans="1:7" x14ac:dyDescent="0.2">
      <c r="B1025" s="100" t="s">
        <v>30</v>
      </c>
      <c r="C1025" s="100" t="s">
        <v>21</v>
      </c>
      <c r="D1025" s="119" t="s">
        <v>22</v>
      </c>
      <c r="E1025" s="100" t="s">
        <v>23</v>
      </c>
      <c r="F1025" s="100" t="s">
        <v>24</v>
      </c>
      <c r="G1025" s="100" t="s">
        <v>25</v>
      </c>
    </row>
    <row r="1026" spans="1:7" x14ac:dyDescent="0.2">
      <c r="B1026" s="111"/>
      <c r="C1026" s="112"/>
      <c r="D1026" s="112"/>
      <c r="E1026" s="113"/>
      <c r="F1026" s="114"/>
      <c r="G1026" s="115">
        <f t="shared" ref="G1026" si="95">E1026-(E1026*F1026)</f>
        <v>0</v>
      </c>
    </row>
    <row r="1027" spans="1:7" x14ac:dyDescent="0.2">
      <c r="B1027" s="53"/>
      <c r="C1027" s="53"/>
      <c r="D1027" s="54"/>
      <c r="E1027" s="53"/>
      <c r="F1027" s="53"/>
      <c r="G1027" s="53"/>
    </row>
    <row r="1028" spans="1:7" x14ac:dyDescent="0.2">
      <c r="A1028" s="90">
        <v>67</v>
      </c>
      <c r="B1028" s="10" t="s">
        <v>18</v>
      </c>
      <c r="C1028" s="138" t="str">
        <f>IFERROR(VLOOKUP($A1028,'Lot 2 Pricing (IMS)'!$B$6:$C$520,2,FALSE),"")</f>
        <v>2023atsminipcwarranty</v>
      </c>
      <c r="D1028" s="139"/>
      <c r="E1028" s="140" t="s">
        <v>19</v>
      </c>
      <c r="F1028" s="141"/>
      <c r="G1028" s="103">
        <f>A1028</f>
        <v>67</v>
      </c>
    </row>
    <row r="1029" spans="1:7" x14ac:dyDescent="0.2">
      <c r="B1029" s="9" t="s">
        <v>20</v>
      </c>
      <c r="C1029" s="9" t="s">
        <v>21</v>
      </c>
      <c r="D1029" s="9" t="s">
        <v>22</v>
      </c>
      <c r="E1029" s="10" t="s">
        <v>23</v>
      </c>
      <c r="F1029" s="10" t="s">
        <v>24</v>
      </c>
      <c r="G1029" s="10" t="s">
        <v>25</v>
      </c>
    </row>
    <row r="1030" spans="1:7" ht="25.5" x14ac:dyDescent="0.2">
      <c r="B1030" s="101" t="s">
        <v>706</v>
      </c>
      <c r="C1030" s="102" t="s">
        <v>612</v>
      </c>
      <c r="D1030" s="101" t="s">
        <v>706</v>
      </c>
      <c r="E1030" s="106">
        <v>1132.99</v>
      </c>
      <c r="F1030" s="107">
        <v>0.2</v>
      </c>
      <c r="G1030" s="108">
        <f>E1030-(E1030*F1030)</f>
        <v>906.39200000000005</v>
      </c>
    </row>
    <row r="1031" spans="1:7" x14ac:dyDescent="0.2">
      <c r="B1031" s="91"/>
      <c r="C1031" s="136"/>
      <c r="D1031" s="136"/>
      <c r="E1031" s="137"/>
      <c r="F1031" s="92" t="s">
        <v>26</v>
      </c>
      <c r="G1031" s="108">
        <f>SUM(G1030:G1030)</f>
        <v>906.39200000000005</v>
      </c>
    </row>
    <row r="1032" spans="1:7" ht="13.5" thickBot="1" x14ac:dyDescent="0.25">
      <c r="B1032" s="93"/>
      <c r="C1032" s="94"/>
      <c r="D1032" s="94"/>
      <c r="E1032" s="95" t="s">
        <v>27</v>
      </c>
      <c r="F1032" s="109"/>
      <c r="G1032" s="108">
        <f>G1031*F1032</f>
        <v>0</v>
      </c>
    </row>
    <row r="1033" spans="1:7" ht="13.5" thickBot="1" x14ac:dyDescent="0.25">
      <c r="B1033" s="96"/>
      <c r="C1033" s="97"/>
      <c r="D1033" s="97"/>
      <c r="E1033" s="98"/>
      <c r="F1033" s="99" t="s">
        <v>28</v>
      </c>
      <c r="G1033" s="110">
        <f>SUM(G1031:G1032)</f>
        <v>906.39200000000005</v>
      </c>
    </row>
    <row r="1034" spans="1:7" x14ac:dyDescent="0.2">
      <c r="B1034" s="134" t="s">
        <v>29</v>
      </c>
      <c r="C1034" s="135" t="s">
        <v>21</v>
      </c>
      <c r="D1034" s="135" t="s">
        <v>22</v>
      </c>
      <c r="E1034" s="135" t="s">
        <v>23</v>
      </c>
      <c r="F1034" s="135" t="s">
        <v>24</v>
      </c>
      <c r="G1034" s="135" t="s">
        <v>25</v>
      </c>
    </row>
    <row r="1035" spans="1:7" x14ac:dyDescent="0.2">
      <c r="B1035" s="100" t="s">
        <v>30</v>
      </c>
      <c r="C1035" s="100" t="s">
        <v>21</v>
      </c>
      <c r="D1035" s="119" t="s">
        <v>22</v>
      </c>
      <c r="E1035" s="100" t="s">
        <v>23</v>
      </c>
      <c r="F1035" s="100" t="s">
        <v>24</v>
      </c>
      <c r="G1035" s="100" t="s">
        <v>25</v>
      </c>
    </row>
    <row r="1036" spans="1:7" x14ac:dyDescent="0.2">
      <c r="B1036" s="111"/>
      <c r="C1036" s="112"/>
      <c r="D1036" s="112"/>
      <c r="E1036" s="113"/>
      <c r="F1036" s="114"/>
      <c r="G1036" s="115">
        <f t="shared" ref="G1036" si="96">E1036-(E1036*F1036)</f>
        <v>0</v>
      </c>
    </row>
    <row r="1037" spans="1:7" x14ac:dyDescent="0.2">
      <c r="D1037" s="79"/>
    </row>
    <row r="1038" spans="1:7" x14ac:dyDescent="0.2">
      <c r="A1038" s="90">
        <v>68</v>
      </c>
      <c r="B1038" s="10" t="s">
        <v>18</v>
      </c>
      <c r="C1038" s="138" t="str">
        <f>IFERROR(VLOOKUP($A1038,'Lot 2 Pricing (IMS)'!$B$6:$C$520,2,FALSE),"")</f>
        <v>msistealth173</v>
      </c>
      <c r="D1038" s="139"/>
      <c r="E1038" s="140" t="s">
        <v>19</v>
      </c>
      <c r="F1038" s="141"/>
      <c r="G1038" s="103">
        <f>A1038</f>
        <v>68</v>
      </c>
    </row>
    <row r="1039" spans="1:7" ht="12.75" customHeight="1" x14ac:dyDescent="0.2">
      <c r="B1039" s="9" t="s">
        <v>20</v>
      </c>
      <c r="C1039" s="9" t="s">
        <v>21</v>
      </c>
      <c r="D1039" s="9" t="s">
        <v>22</v>
      </c>
      <c r="E1039" s="10" t="s">
        <v>23</v>
      </c>
      <c r="F1039" s="10" t="s">
        <v>24</v>
      </c>
      <c r="G1039" s="10" t="s">
        <v>25</v>
      </c>
    </row>
    <row r="1040" spans="1:7" x14ac:dyDescent="0.2">
      <c r="B1040" s="104" t="s">
        <v>70</v>
      </c>
      <c r="C1040" s="105" t="s">
        <v>32</v>
      </c>
      <c r="D1040" s="105" t="s">
        <v>33</v>
      </c>
      <c r="E1040" s="106">
        <v>5999.99</v>
      </c>
      <c r="F1040" s="107">
        <v>0.2</v>
      </c>
      <c r="G1040" s="108">
        <f>E1040-(E1040*F1040)</f>
        <v>4799.9920000000002</v>
      </c>
    </row>
    <row r="1041" spans="2:7" x14ac:dyDescent="0.2">
      <c r="B1041" s="104" t="s">
        <v>71</v>
      </c>
      <c r="C1041" s="105" t="s">
        <v>453</v>
      </c>
      <c r="D1041" s="105" t="s">
        <v>72</v>
      </c>
      <c r="E1041" s="106"/>
      <c r="F1041" s="107"/>
      <c r="G1041" s="108">
        <f t="shared" ref="G1041:G1047" si="97">E1041-(E1041*F1041)</f>
        <v>0</v>
      </c>
    </row>
    <row r="1042" spans="2:7" x14ac:dyDescent="0.2">
      <c r="B1042" s="104" t="s">
        <v>73</v>
      </c>
      <c r="C1042" s="105" t="s">
        <v>116</v>
      </c>
      <c r="D1042" s="105" t="s">
        <v>73</v>
      </c>
      <c r="E1042" s="106"/>
      <c r="F1042" s="107"/>
      <c r="G1042" s="108">
        <f t="shared" si="97"/>
        <v>0</v>
      </c>
    </row>
    <row r="1043" spans="2:7" x14ac:dyDescent="0.2">
      <c r="B1043" s="104" t="s">
        <v>75</v>
      </c>
      <c r="C1043" s="105" t="s">
        <v>76</v>
      </c>
      <c r="D1043" s="105" t="s">
        <v>77</v>
      </c>
      <c r="E1043" s="106"/>
      <c r="F1043" s="107"/>
      <c r="G1043" s="108">
        <f t="shared" si="97"/>
        <v>0</v>
      </c>
    </row>
    <row r="1044" spans="2:7" x14ac:dyDescent="0.2">
      <c r="B1044" s="104" t="s">
        <v>78</v>
      </c>
      <c r="C1044" s="105" t="s">
        <v>79</v>
      </c>
      <c r="D1044" s="105" t="s">
        <v>80</v>
      </c>
      <c r="E1044" s="106"/>
      <c r="F1044" s="107"/>
      <c r="G1044" s="108">
        <f t="shared" si="97"/>
        <v>0</v>
      </c>
    </row>
    <row r="1045" spans="2:7" x14ac:dyDescent="0.2">
      <c r="B1045" s="104" t="s">
        <v>81</v>
      </c>
      <c r="C1045" s="105" t="s">
        <v>117</v>
      </c>
      <c r="D1045" s="105" t="s">
        <v>83</v>
      </c>
      <c r="E1045" s="106"/>
      <c r="F1045" s="107"/>
      <c r="G1045" s="108">
        <f t="shared" si="97"/>
        <v>0</v>
      </c>
    </row>
    <row r="1046" spans="2:7" x14ac:dyDescent="0.2">
      <c r="B1046" s="104" t="s">
        <v>84</v>
      </c>
      <c r="C1046" s="105" t="s">
        <v>118</v>
      </c>
      <c r="D1046" s="105" t="s">
        <v>86</v>
      </c>
      <c r="E1046" s="106"/>
      <c r="F1046" s="107"/>
      <c r="G1046" s="108">
        <f t="shared" si="97"/>
        <v>0</v>
      </c>
    </row>
    <row r="1047" spans="2:7" ht="25.5" x14ac:dyDescent="0.2">
      <c r="B1047" s="104" t="s">
        <v>722</v>
      </c>
      <c r="C1047" s="105" t="s">
        <v>723</v>
      </c>
      <c r="D1047" s="105" t="s">
        <v>722</v>
      </c>
      <c r="E1047" s="106"/>
      <c r="F1047" s="107"/>
      <c r="G1047" s="108">
        <f t="shared" si="97"/>
        <v>0</v>
      </c>
    </row>
    <row r="1048" spans="2:7" x14ac:dyDescent="0.2">
      <c r="B1048" s="91"/>
      <c r="C1048" s="136"/>
      <c r="D1048" s="136"/>
      <c r="E1048" s="137"/>
      <c r="F1048" s="92" t="s">
        <v>26</v>
      </c>
      <c r="G1048" s="108">
        <f>SUM(G1040:G1047)</f>
        <v>4799.9920000000002</v>
      </c>
    </row>
    <row r="1049" spans="2:7" ht="13.5" thickBot="1" x14ac:dyDescent="0.25">
      <c r="B1049" s="93"/>
      <c r="C1049" s="94"/>
      <c r="D1049" s="94"/>
      <c r="E1049" s="95" t="s">
        <v>27</v>
      </c>
      <c r="F1049" s="109"/>
      <c r="G1049" s="108">
        <f>G1048*F1049</f>
        <v>0</v>
      </c>
    </row>
    <row r="1050" spans="2:7" ht="13.5" thickBot="1" x14ac:dyDescent="0.25">
      <c r="B1050" s="96"/>
      <c r="C1050" s="97"/>
      <c r="D1050" s="97"/>
      <c r="E1050" s="98"/>
      <c r="F1050" s="99" t="s">
        <v>28</v>
      </c>
      <c r="G1050" s="110">
        <f>SUM(G1048:G1049)</f>
        <v>4799.9920000000002</v>
      </c>
    </row>
    <row r="1051" spans="2:7" x14ac:dyDescent="0.2">
      <c r="B1051" s="134" t="s">
        <v>29</v>
      </c>
      <c r="C1051" s="135" t="s">
        <v>21</v>
      </c>
      <c r="D1051" s="135" t="s">
        <v>22</v>
      </c>
      <c r="E1051" s="135" t="s">
        <v>23</v>
      </c>
      <c r="F1051" s="135" t="s">
        <v>24</v>
      </c>
      <c r="G1051" s="135" t="s">
        <v>25</v>
      </c>
    </row>
    <row r="1052" spans="2:7" x14ac:dyDescent="0.2">
      <c r="B1052" s="100" t="s">
        <v>30</v>
      </c>
      <c r="C1052" s="100" t="s">
        <v>21</v>
      </c>
      <c r="D1052" s="119" t="s">
        <v>22</v>
      </c>
      <c r="E1052" s="100" t="s">
        <v>23</v>
      </c>
      <c r="F1052" s="100" t="s">
        <v>24</v>
      </c>
      <c r="G1052" s="100" t="s">
        <v>25</v>
      </c>
    </row>
    <row r="1053" spans="2:7" x14ac:dyDescent="0.2">
      <c r="B1053" s="104" t="s">
        <v>757</v>
      </c>
      <c r="C1053" s="105" t="s">
        <v>758</v>
      </c>
      <c r="D1053" s="105" t="s">
        <v>757</v>
      </c>
      <c r="E1053" s="106">
        <v>49.99</v>
      </c>
      <c r="F1053" s="107">
        <v>0</v>
      </c>
      <c r="G1053" s="108">
        <f t="shared" ref="G1053:G1056" si="98">E1053-(E1053*F1053)</f>
        <v>49.99</v>
      </c>
    </row>
    <row r="1054" spans="2:7" x14ac:dyDescent="0.2">
      <c r="B1054" s="104" t="s">
        <v>759</v>
      </c>
      <c r="C1054" s="105" t="s">
        <v>760</v>
      </c>
      <c r="D1054" s="105" t="s">
        <v>761</v>
      </c>
      <c r="E1054" s="106">
        <v>179.99</v>
      </c>
      <c r="F1054" s="107">
        <v>0</v>
      </c>
      <c r="G1054" s="108">
        <f t="shared" si="98"/>
        <v>179.99</v>
      </c>
    </row>
    <row r="1055" spans="2:7" x14ac:dyDescent="0.2">
      <c r="B1055" s="104" t="s">
        <v>762</v>
      </c>
      <c r="C1055" s="105" t="s">
        <v>763</v>
      </c>
      <c r="D1055" s="105" t="s">
        <v>762</v>
      </c>
      <c r="E1055" s="106">
        <v>19.989999999999998</v>
      </c>
      <c r="F1055" s="107">
        <v>0</v>
      </c>
      <c r="G1055" s="108">
        <f t="shared" si="98"/>
        <v>19.989999999999998</v>
      </c>
    </row>
    <row r="1056" spans="2:7" x14ac:dyDescent="0.2">
      <c r="B1056" s="104" t="s">
        <v>764</v>
      </c>
      <c r="C1056" s="105" t="s">
        <v>765</v>
      </c>
      <c r="D1056" s="105" t="s">
        <v>764</v>
      </c>
      <c r="E1056" s="106">
        <v>1299.99</v>
      </c>
      <c r="F1056" s="107">
        <v>0</v>
      </c>
      <c r="G1056" s="108">
        <f t="shared" si="98"/>
        <v>1299.99</v>
      </c>
    </row>
    <row r="1057" spans="1:7" x14ac:dyDescent="0.2">
      <c r="B1057" s="53"/>
      <c r="C1057" s="53"/>
      <c r="D1057" s="54"/>
      <c r="E1057" s="53"/>
      <c r="F1057" s="53"/>
      <c r="G1057" s="53"/>
    </row>
    <row r="1058" spans="1:7" x14ac:dyDescent="0.2">
      <c r="A1058" s="90">
        <v>69</v>
      </c>
      <c r="B1058" s="10" t="s">
        <v>18</v>
      </c>
      <c r="C1058" s="138" t="str">
        <f>IFERROR(VLOOKUP($A1058,'Lot 2 Pricing (IMS)'!$B$6:$C$520,2,FALSE),"")</f>
        <v>asusrogstrix18</v>
      </c>
      <c r="D1058" s="139"/>
      <c r="E1058" s="140" t="s">
        <v>19</v>
      </c>
      <c r="F1058" s="141"/>
      <c r="G1058" s="103">
        <f>A1058</f>
        <v>69</v>
      </c>
    </row>
    <row r="1059" spans="1:7" x14ac:dyDescent="0.2">
      <c r="B1059" s="9" t="s">
        <v>20</v>
      </c>
      <c r="C1059" s="9" t="s">
        <v>21</v>
      </c>
      <c r="D1059" s="9" t="s">
        <v>22</v>
      </c>
      <c r="E1059" s="10" t="s">
        <v>23</v>
      </c>
      <c r="F1059" s="10" t="s">
        <v>24</v>
      </c>
      <c r="G1059" s="10" t="s">
        <v>25</v>
      </c>
    </row>
    <row r="1060" spans="1:7" x14ac:dyDescent="0.2">
      <c r="B1060" s="104" t="s">
        <v>70</v>
      </c>
      <c r="C1060" s="105" t="s">
        <v>32</v>
      </c>
      <c r="D1060" s="105" t="s">
        <v>33</v>
      </c>
      <c r="E1060" s="106">
        <v>5999.99</v>
      </c>
      <c r="F1060" s="107">
        <v>0.2</v>
      </c>
      <c r="G1060" s="108">
        <f>E1060-(E1060*F1060)</f>
        <v>4799.9920000000002</v>
      </c>
    </row>
    <row r="1061" spans="1:7" x14ac:dyDescent="0.2">
      <c r="B1061" s="104" t="s">
        <v>71</v>
      </c>
      <c r="C1061" s="105" t="s">
        <v>453</v>
      </c>
      <c r="D1061" s="105" t="s">
        <v>72</v>
      </c>
      <c r="E1061" s="106"/>
      <c r="F1061" s="107"/>
      <c r="G1061" s="108">
        <f t="shared" ref="G1061:G1067" si="99">E1061-(E1061*F1061)</f>
        <v>0</v>
      </c>
    </row>
    <row r="1062" spans="1:7" x14ac:dyDescent="0.2">
      <c r="B1062" s="104" t="s">
        <v>73</v>
      </c>
      <c r="C1062" s="105" t="s">
        <v>116</v>
      </c>
      <c r="D1062" s="105" t="s">
        <v>73</v>
      </c>
      <c r="E1062" s="106"/>
      <c r="F1062" s="107"/>
      <c r="G1062" s="108">
        <f t="shared" si="99"/>
        <v>0</v>
      </c>
    </row>
    <row r="1063" spans="1:7" x14ac:dyDescent="0.2">
      <c r="B1063" s="104" t="s">
        <v>75</v>
      </c>
      <c r="C1063" s="105" t="s">
        <v>76</v>
      </c>
      <c r="D1063" s="105" t="s">
        <v>77</v>
      </c>
      <c r="E1063" s="106"/>
      <c r="F1063" s="107"/>
      <c r="G1063" s="108">
        <f t="shared" si="99"/>
        <v>0</v>
      </c>
    </row>
    <row r="1064" spans="1:7" x14ac:dyDescent="0.2">
      <c r="B1064" s="104" t="s">
        <v>78</v>
      </c>
      <c r="C1064" s="105" t="s">
        <v>79</v>
      </c>
      <c r="D1064" s="105" t="s">
        <v>80</v>
      </c>
      <c r="E1064" s="106"/>
      <c r="F1064" s="107"/>
      <c r="G1064" s="108">
        <f t="shared" si="99"/>
        <v>0</v>
      </c>
    </row>
    <row r="1065" spans="1:7" x14ac:dyDescent="0.2">
      <c r="B1065" s="104" t="s">
        <v>81</v>
      </c>
      <c r="C1065" s="105" t="s">
        <v>117</v>
      </c>
      <c r="D1065" s="105" t="s">
        <v>83</v>
      </c>
      <c r="E1065" s="106"/>
      <c r="F1065" s="107"/>
      <c r="G1065" s="108">
        <f t="shared" si="99"/>
        <v>0</v>
      </c>
    </row>
    <row r="1066" spans="1:7" x14ac:dyDescent="0.2">
      <c r="B1066" s="104" t="s">
        <v>84</v>
      </c>
      <c r="C1066" s="105" t="s">
        <v>118</v>
      </c>
      <c r="D1066" s="105" t="s">
        <v>86</v>
      </c>
      <c r="E1066" s="106"/>
      <c r="F1066" s="107"/>
      <c r="G1066" s="108">
        <f t="shared" si="99"/>
        <v>0</v>
      </c>
    </row>
    <row r="1067" spans="1:7" ht="25.5" x14ac:dyDescent="0.2">
      <c r="B1067" s="104" t="s">
        <v>725</v>
      </c>
      <c r="C1067" s="105" t="s">
        <v>726</v>
      </c>
      <c r="D1067" s="105" t="s">
        <v>725</v>
      </c>
      <c r="E1067" s="106"/>
      <c r="F1067" s="107"/>
      <c r="G1067" s="108">
        <f t="shared" si="99"/>
        <v>0</v>
      </c>
    </row>
    <row r="1068" spans="1:7" x14ac:dyDescent="0.2">
      <c r="B1068" s="91"/>
      <c r="C1068" s="136"/>
      <c r="D1068" s="136"/>
      <c r="E1068" s="137"/>
      <c r="F1068" s="92" t="s">
        <v>26</v>
      </c>
      <c r="G1068" s="108">
        <f>SUM(G1060:G1067)</f>
        <v>4799.9920000000002</v>
      </c>
    </row>
    <row r="1069" spans="1:7" ht="13.5" thickBot="1" x14ac:dyDescent="0.25">
      <c r="B1069" s="93"/>
      <c r="C1069" s="94"/>
      <c r="D1069" s="94"/>
      <c r="E1069" s="95" t="s">
        <v>27</v>
      </c>
      <c r="F1069" s="109"/>
      <c r="G1069" s="108">
        <f>G1068*F1069</f>
        <v>0</v>
      </c>
    </row>
    <row r="1070" spans="1:7" ht="13.5" thickBot="1" x14ac:dyDescent="0.25">
      <c r="B1070" s="96"/>
      <c r="C1070" s="97"/>
      <c r="D1070" s="97"/>
      <c r="E1070" s="98"/>
      <c r="F1070" s="99" t="s">
        <v>28</v>
      </c>
      <c r="G1070" s="110">
        <f>SUM(G1068:G1069)</f>
        <v>4799.9920000000002</v>
      </c>
    </row>
    <row r="1071" spans="1:7" x14ac:dyDescent="0.2">
      <c r="B1071" s="134" t="s">
        <v>29</v>
      </c>
      <c r="C1071" s="135" t="s">
        <v>21</v>
      </c>
      <c r="D1071" s="135" t="s">
        <v>22</v>
      </c>
      <c r="E1071" s="135" t="s">
        <v>23</v>
      </c>
      <c r="F1071" s="135" t="s">
        <v>24</v>
      </c>
      <c r="G1071" s="135" t="s">
        <v>25</v>
      </c>
    </row>
    <row r="1072" spans="1:7" x14ac:dyDescent="0.2">
      <c r="B1072" s="100" t="s">
        <v>30</v>
      </c>
      <c r="C1072" s="100" t="s">
        <v>21</v>
      </c>
      <c r="D1072" s="119" t="s">
        <v>22</v>
      </c>
      <c r="E1072" s="100" t="s">
        <v>23</v>
      </c>
      <c r="F1072" s="100" t="s">
        <v>24</v>
      </c>
      <c r="G1072" s="100" t="s">
        <v>25</v>
      </c>
    </row>
    <row r="1073" spans="1:7" x14ac:dyDescent="0.2">
      <c r="B1073" s="111"/>
      <c r="C1073" s="112"/>
      <c r="D1073" s="112"/>
      <c r="E1073" s="113"/>
      <c r="F1073" s="114"/>
      <c r="G1073" s="115">
        <f t="shared" ref="G1073" si="100">E1073-(E1073*F1073)</f>
        <v>0</v>
      </c>
    </row>
    <row r="1074" spans="1:7" x14ac:dyDescent="0.2">
      <c r="B1074" s="53"/>
      <c r="C1074" s="53"/>
      <c r="D1074" s="54"/>
      <c r="E1074" s="53"/>
      <c r="F1074" s="53"/>
      <c r="G1074" s="53"/>
    </row>
    <row r="1075" spans="1:7" x14ac:dyDescent="0.2">
      <c r="A1075" s="90">
        <v>70</v>
      </c>
      <c r="B1075" s="10" t="s">
        <v>18</v>
      </c>
      <c r="C1075" s="138" t="str">
        <f>IFERROR(VLOOKUP($A1075,'Lot 2 Pricing (IMS)'!$B$6:$C$520,2,FALSE),"")</f>
        <v>applemacminidesktopm2</v>
      </c>
      <c r="D1075" s="139"/>
      <c r="E1075" s="140" t="s">
        <v>19</v>
      </c>
      <c r="F1075" s="141"/>
      <c r="G1075" s="103">
        <f>A1075</f>
        <v>70</v>
      </c>
    </row>
    <row r="1076" spans="1:7" x14ac:dyDescent="0.2">
      <c r="B1076" s="9" t="s">
        <v>20</v>
      </c>
      <c r="C1076" s="9" t="s">
        <v>21</v>
      </c>
      <c r="D1076" s="9" t="s">
        <v>22</v>
      </c>
      <c r="E1076" s="10" t="s">
        <v>23</v>
      </c>
      <c r="F1076" s="10" t="s">
        <v>24</v>
      </c>
      <c r="G1076" s="10" t="s">
        <v>25</v>
      </c>
    </row>
    <row r="1077" spans="1:7" x14ac:dyDescent="0.2">
      <c r="B1077" s="104" t="s">
        <v>70</v>
      </c>
      <c r="C1077" s="105" t="s">
        <v>32</v>
      </c>
      <c r="D1077" s="105" t="s">
        <v>33</v>
      </c>
      <c r="E1077" s="106">
        <v>4599.99</v>
      </c>
      <c r="F1077" s="107">
        <v>0.2</v>
      </c>
      <c r="G1077" s="108">
        <f>E1077-(E1077*F1077)</f>
        <v>3679.9919999999997</v>
      </c>
    </row>
    <row r="1078" spans="1:7" x14ac:dyDescent="0.2">
      <c r="B1078" s="104" t="s">
        <v>71</v>
      </c>
      <c r="C1078" s="105" t="s">
        <v>453</v>
      </c>
      <c r="D1078" s="105" t="s">
        <v>72</v>
      </c>
      <c r="E1078" s="106"/>
      <c r="F1078" s="107"/>
      <c r="G1078" s="108">
        <f t="shared" ref="G1078:G1083" si="101">E1078-(E1078*F1078)</f>
        <v>0</v>
      </c>
    </row>
    <row r="1079" spans="1:7" ht="25.5" x14ac:dyDescent="0.2">
      <c r="B1079" s="104" t="s">
        <v>727</v>
      </c>
      <c r="C1079" s="105" t="s">
        <v>728</v>
      </c>
      <c r="D1079" s="105" t="s">
        <v>727</v>
      </c>
      <c r="E1079" s="106"/>
      <c r="F1079" s="107"/>
      <c r="G1079" s="108">
        <f t="shared" si="101"/>
        <v>0</v>
      </c>
    </row>
    <row r="1080" spans="1:7" x14ac:dyDescent="0.2">
      <c r="B1080" s="104" t="s">
        <v>75</v>
      </c>
      <c r="C1080" s="105" t="s">
        <v>76</v>
      </c>
      <c r="D1080" s="105" t="s">
        <v>77</v>
      </c>
      <c r="E1080" s="106"/>
      <c r="F1080" s="107"/>
      <c r="G1080" s="108">
        <f t="shared" si="101"/>
        <v>0</v>
      </c>
    </row>
    <row r="1081" spans="1:7" x14ac:dyDescent="0.2">
      <c r="B1081" s="104" t="s">
        <v>78</v>
      </c>
      <c r="C1081" s="105" t="s">
        <v>79</v>
      </c>
      <c r="D1081" s="105" t="s">
        <v>80</v>
      </c>
      <c r="E1081" s="106"/>
      <c r="F1081" s="107"/>
      <c r="G1081" s="108">
        <f t="shared" si="101"/>
        <v>0</v>
      </c>
    </row>
    <row r="1082" spans="1:7" x14ac:dyDescent="0.2">
      <c r="B1082" s="104" t="s">
        <v>81</v>
      </c>
      <c r="C1082" s="105" t="s">
        <v>117</v>
      </c>
      <c r="D1082" s="105" t="s">
        <v>83</v>
      </c>
      <c r="E1082" s="106"/>
      <c r="F1082" s="107"/>
      <c r="G1082" s="108">
        <f t="shared" si="101"/>
        <v>0</v>
      </c>
    </row>
    <row r="1083" spans="1:7" x14ac:dyDescent="0.2">
      <c r="B1083" s="104" t="s">
        <v>84</v>
      </c>
      <c r="C1083" s="105" t="s">
        <v>118</v>
      </c>
      <c r="D1083" s="105" t="s">
        <v>86</v>
      </c>
      <c r="E1083" s="106"/>
      <c r="F1083" s="107"/>
      <c r="G1083" s="108">
        <f t="shared" si="101"/>
        <v>0</v>
      </c>
    </row>
    <row r="1084" spans="1:7" x14ac:dyDescent="0.2">
      <c r="B1084" s="91"/>
      <c r="C1084" s="136"/>
      <c r="D1084" s="136"/>
      <c r="E1084" s="137"/>
      <c r="F1084" s="92" t="s">
        <v>26</v>
      </c>
      <c r="G1084" s="108">
        <f>SUM(G1077:G1083)</f>
        <v>3679.9919999999997</v>
      </c>
    </row>
    <row r="1085" spans="1:7" ht="13.5" thickBot="1" x14ac:dyDescent="0.25">
      <c r="B1085" s="93"/>
      <c r="C1085" s="94"/>
      <c r="D1085" s="94"/>
      <c r="E1085" s="95" t="s">
        <v>27</v>
      </c>
      <c r="F1085" s="109"/>
      <c r="G1085" s="108">
        <f>G1084*F1085</f>
        <v>0</v>
      </c>
    </row>
    <row r="1086" spans="1:7" ht="13.5" thickBot="1" x14ac:dyDescent="0.25">
      <c r="B1086" s="96"/>
      <c r="C1086" s="97"/>
      <c r="D1086" s="97"/>
      <c r="E1086" s="98"/>
      <c r="F1086" s="99" t="s">
        <v>28</v>
      </c>
      <c r="G1086" s="110">
        <f>SUM(G1084:G1085)</f>
        <v>3679.9919999999997</v>
      </c>
    </row>
    <row r="1087" spans="1:7" x14ac:dyDescent="0.2">
      <c r="B1087" s="134" t="s">
        <v>29</v>
      </c>
      <c r="C1087" s="135" t="s">
        <v>21</v>
      </c>
      <c r="D1087" s="135" t="s">
        <v>22</v>
      </c>
      <c r="E1087" s="135" t="s">
        <v>23</v>
      </c>
      <c r="F1087" s="135" t="s">
        <v>24</v>
      </c>
      <c r="G1087" s="135" t="s">
        <v>25</v>
      </c>
    </row>
    <row r="1088" spans="1:7" x14ac:dyDescent="0.2">
      <c r="B1088" s="100" t="s">
        <v>30</v>
      </c>
      <c r="C1088" s="100" t="s">
        <v>21</v>
      </c>
      <c r="D1088" s="119" t="s">
        <v>22</v>
      </c>
      <c r="E1088" s="100" t="s">
        <v>23</v>
      </c>
      <c r="F1088" s="100" t="s">
        <v>24</v>
      </c>
      <c r="G1088" s="100" t="s">
        <v>25</v>
      </c>
    </row>
    <row r="1089" spans="1:7" x14ac:dyDescent="0.2">
      <c r="B1089" s="111"/>
      <c r="C1089" s="112"/>
      <c r="D1089" s="112"/>
      <c r="E1089" s="113"/>
      <c r="F1089" s="114"/>
      <c r="G1089" s="115">
        <f t="shared" ref="G1089" si="102">E1089-(E1089*F1089)</f>
        <v>0</v>
      </c>
    </row>
    <row r="1090" spans="1:7" x14ac:dyDescent="0.2">
      <c r="B1090" s="53"/>
      <c r="C1090" s="53"/>
      <c r="D1090" s="54"/>
      <c r="E1090" s="53"/>
      <c r="F1090" s="53"/>
      <c r="G1090" s="53"/>
    </row>
    <row r="1091" spans="1:7" x14ac:dyDescent="0.2">
      <c r="A1091" s="90">
        <v>71</v>
      </c>
      <c r="B1091" s="10" t="s">
        <v>18</v>
      </c>
      <c r="C1091" s="138" t="str">
        <f>IFERROR(VLOOKUP($A1091,'Lot 2 Pricing (IMS)'!$B$6:$C$520,2,FALSE),"")</f>
        <v>hp135spectre</v>
      </c>
      <c r="D1091" s="139"/>
      <c r="E1091" s="140" t="s">
        <v>19</v>
      </c>
      <c r="F1091" s="141"/>
      <c r="G1091" s="103">
        <f>A1091</f>
        <v>71</v>
      </c>
    </row>
    <row r="1092" spans="1:7" x14ac:dyDescent="0.2">
      <c r="B1092" s="9" t="s">
        <v>20</v>
      </c>
      <c r="C1092" s="9" t="s">
        <v>21</v>
      </c>
      <c r="D1092" s="9" t="s">
        <v>22</v>
      </c>
      <c r="E1092" s="10" t="s">
        <v>23</v>
      </c>
      <c r="F1092" s="10" t="s">
        <v>24</v>
      </c>
      <c r="G1092" s="10" t="s">
        <v>25</v>
      </c>
    </row>
    <row r="1093" spans="1:7" ht="25.5" x14ac:dyDescent="0.2">
      <c r="B1093" s="104" t="s">
        <v>729</v>
      </c>
      <c r="C1093" s="105" t="s">
        <v>730</v>
      </c>
      <c r="D1093" s="105" t="s">
        <v>729</v>
      </c>
      <c r="E1093" s="106">
        <v>4299.99</v>
      </c>
      <c r="F1093" s="107">
        <v>0.2</v>
      </c>
      <c r="G1093" s="108">
        <f>E1093-(E1093*F1093)</f>
        <v>3439.9919999999997</v>
      </c>
    </row>
    <row r="1094" spans="1:7" x14ac:dyDescent="0.2">
      <c r="B1094" s="104" t="s">
        <v>70</v>
      </c>
      <c r="C1094" s="105" t="s">
        <v>32</v>
      </c>
      <c r="D1094" s="105" t="s">
        <v>33</v>
      </c>
      <c r="E1094" s="106"/>
      <c r="F1094" s="107"/>
      <c r="G1094" s="108">
        <f t="shared" ref="G1094:G1100" si="103">E1094-(E1094*F1094)</f>
        <v>0</v>
      </c>
    </row>
    <row r="1095" spans="1:7" x14ac:dyDescent="0.2">
      <c r="B1095" s="104" t="s">
        <v>71</v>
      </c>
      <c r="C1095" s="105" t="s">
        <v>453</v>
      </c>
      <c r="D1095" s="105" t="s">
        <v>72</v>
      </c>
      <c r="E1095" s="106"/>
      <c r="F1095" s="107"/>
      <c r="G1095" s="108">
        <f t="shared" si="103"/>
        <v>0</v>
      </c>
    </row>
    <row r="1096" spans="1:7" x14ac:dyDescent="0.2">
      <c r="B1096" s="104" t="s">
        <v>73</v>
      </c>
      <c r="C1096" s="105" t="s">
        <v>116</v>
      </c>
      <c r="D1096" s="105" t="s">
        <v>73</v>
      </c>
      <c r="E1096" s="106"/>
      <c r="F1096" s="107"/>
      <c r="G1096" s="108">
        <f t="shared" si="103"/>
        <v>0</v>
      </c>
    </row>
    <row r="1097" spans="1:7" x14ac:dyDescent="0.2">
      <c r="B1097" s="104" t="s">
        <v>75</v>
      </c>
      <c r="C1097" s="105" t="s">
        <v>76</v>
      </c>
      <c r="D1097" s="105" t="s">
        <v>77</v>
      </c>
      <c r="E1097" s="106"/>
      <c r="F1097" s="107"/>
      <c r="G1097" s="108">
        <f t="shared" si="103"/>
        <v>0</v>
      </c>
    </row>
    <row r="1098" spans="1:7" x14ac:dyDescent="0.2">
      <c r="B1098" s="104" t="s">
        <v>78</v>
      </c>
      <c r="C1098" s="105" t="s">
        <v>79</v>
      </c>
      <c r="D1098" s="105" t="s">
        <v>80</v>
      </c>
      <c r="E1098" s="106"/>
      <c r="F1098" s="107"/>
      <c r="G1098" s="108">
        <f t="shared" si="103"/>
        <v>0</v>
      </c>
    </row>
    <row r="1099" spans="1:7" x14ac:dyDescent="0.2">
      <c r="B1099" s="104" t="s">
        <v>81</v>
      </c>
      <c r="C1099" s="105" t="s">
        <v>117</v>
      </c>
      <c r="D1099" s="105" t="s">
        <v>83</v>
      </c>
      <c r="E1099" s="106"/>
      <c r="F1099" s="107"/>
      <c r="G1099" s="108">
        <f t="shared" si="103"/>
        <v>0</v>
      </c>
    </row>
    <row r="1100" spans="1:7" x14ac:dyDescent="0.2">
      <c r="B1100" s="104" t="s">
        <v>84</v>
      </c>
      <c r="C1100" s="105" t="s">
        <v>118</v>
      </c>
      <c r="D1100" s="105" t="s">
        <v>86</v>
      </c>
      <c r="E1100" s="106"/>
      <c r="F1100" s="107"/>
      <c r="G1100" s="108">
        <f t="shared" si="103"/>
        <v>0</v>
      </c>
    </row>
    <row r="1101" spans="1:7" x14ac:dyDescent="0.2">
      <c r="B1101" s="91"/>
      <c r="C1101" s="136"/>
      <c r="D1101" s="136"/>
      <c r="E1101" s="137"/>
      <c r="F1101" s="92" t="s">
        <v>26</v>
      </c>
      <c r="G1101" s="108">
        <f>SUM(G1093:G1100)</f>
        <v>3439.9919999999997</v>
      </c>
    </row>
    <row r="1102" spans="1:7" ht="13.5" thickBot="1" x14ac:dyDescent="0.25">
      <c r="B1102" s="93"/>
      <c r="C1102" s="94"/>
      <c r="D1102" s="94"/>
      <c r="E1102" s="95" t="s">
        <v>27</v>
      </c>
      <c r="F1102" s="109"/>
      <c r="G1102" s="108">
        <f>G1101*F1102</f>
        <v>0</v>
      </c>
    </row>
    <row r="1103" spans="1:7" ht="13.5" thickBot="1" x14ac:dyDescent="0.25">
      <c r="B1103" s="96"/>
      <c r="C1103" s="97"/>
      <c r="D1103" s="97"/>
      <c r="E1103" s="98"/>
      <c r="F1103" s="99" t="s">
        <v>28</v>
      </c>
      <c r="G1103" s="110">
        <f>SUM(G1101:G1102)</f>
        <v>3439.9919999999997</v>
      </c>
    </row>
    <row r="1104" spans="1:7" x14ac:dyDescent="0.2">
      <c r="B1104" s="134" t="s">
        <v>29</v>
      </c>
      <c r="C1104" s="135" t="s">
        <v>21</v>
      </c>
      <c r="D1104" s="135" t="s">
        <v>22</v>
      </c>
      <c r="E1104" s="135" t="s">
        <v>23</v>
      </c>
      <c r="F1104" s="135" t="s">
        <v>24</v>
      </c>
      <c r="G1104" s="135" t="s">
        <v>25</v>
      </c>
    </row>
    <row r="1105" spans="1:7" x14ac:dyDescent="0.2">
      <c r="B1105" s="100" t="s">
        <v>30</v>
      </c>
      <c r="C1105" s="100" t="s">
        <v>21</v>
      </c>
      <c r="D1105" s="119" t="s">
        <v>22</v>
      </c>
      <c r="E1105" s="100" t="s">
        <v>23</v>
      </c>
      <c r="F1105" s="100" t="s">
        <v>24</v>
      </c>
      <c r="G1105" s="100" t="s">
        <v>25</v>
      </c>
    </row>
    <row r="1106" spans="1:7" x14ac:dyDescent="0.2">
      <c r="B1106" s="111"/>
      <c r="C1106" s="112"/>
      <c r="D1106" s="112"/>
      <c r="E1106" s="113"/>
      <c r="F1106" s="114"/>
      <c r="G1106" s="115">
        <f t="shared" ref="G1106" si="104">E1106-(E1106*F1106)</f>
        <v>0</v>
      </c>
    </row>
    <row r="1107" spans="1:7" x14ac:dyDescent="0.2">
      <c r="B1107" s="53"/>
      <c r="C1107" s="53"/>
      <c r="D1107" s="54"/>
      <c r="E1107" s="53"/>
      <c r="F1107" s="53"/>
      <c r="G1107" s="53"/>
    </row>
    <row r="1108" spans="1:7" x14ac:dyDescent="0.2">
      <c r="A1108" s="90">
        <v>72</v>
      </c>
      <c r="B1108" s="10" t="s">
        <v>18</v>
      </c>
      <c r="C1108" s="138" t="str">
        <f>IFERROR(VLOOKUP($A1108,'Lot 2 Pricing (IMS)'!$B$6:$C$520,2,FALSE),"")</f>
        <v>hp16spectre</v>
      </c>
      <c r="D1108" s="139"/>
      <c r="E1108" s="140" t="s">
        <v>19</v>
      </c>
      <c r="F1108" s="141"/>
      <c r="G1108" s="103">
        <f>A1108</f>
        <v>72</v>
      </c>
    </row>
    <row r="1109" spans="1:7" x14ac:dyDescent="0.2">
      <c r="B1109" s="9" t="s">
        <v>20</v>
      </c>
      <c r="C1109" s="9" t="s">
        <v>21</v>
      </c>
      <c r="D1109" s="9" t="s">
        <v>22</v>
      </c>
      <c r="E1109" s="10" t="s">
        <v>23</v>
      </c>
      <c r="F1109" s="10" t="s">
        <v>24</v>
      </c>
      <c r="G1109" s="10" t="s">
        <v>25</v>
      </c>
    </row>
    <row r="1110" spans="1:7" ht="25.5" x14ac:dyDescent="0.2">
      <c r="B1110" s="104" t="s">
        <v>731</v>
      </c>
      <c r="C1110" s="105" t="s">
        <v>732</v>
      </c>
      <c r="D1110" s="105" t="s">
        <v>731</v>
      </c>
      <c r="E1110" s="106">
        <v>4649.99</v>
      </c>
      <c r="F1110" s="107">
        <v>0.2</v>
      </c>
      <c r="G1110" s="108">
        <f>E1110-(E1110*F1110)</f>
        <v>3719.9919999999997</v>
      </c>
    </row>
    <row r="1111" spans="1:7" x14ac:dyDescent="0.2">
      <c r="B1111" s="104" t="s">
        <v>70</v>
      </c>
      <c r="C1111" s="105" t="s">
        <v>32</v>
      </c>
      <c r="D1111" s="105" t="s">
        <v>33</v>
      </c>
      <c r="E1111" s="106"/>
      <c r="F1111" s="107"/>
      <c r="G1111" s="108">
        <f t="shared" ref="G1111:G1117" si="105">E1111-(E1111*F1111)</f>
        <v>0</v>
      </c>
    </row>
    <row r="1112" spans="1:7" x14ac:dyDescent="0.2">
      <c r="B1112" s="104" t="s">
        <v>71</v>
      </c>
      <c r="C1112" s="105" t="s">
        <v>453</v>
      </c>
      <c r="D1112" s="105" t="s">
        <v>72</v>
      </c>
      <c r="E1112" s="106"/>
      <c r="F1112" s="107"/>
      <c r="G1112" s="108">
        <f t="shared" si="105"/>
        <v>0</v>
      </c>
    </row>
    <row r="1113" spans="1:7" x14ac:dyDescent="0.2">
      <c r="B1113" s="104" t="s">
        <v>73</v>
      </c>
      <c r="C1113" s="105" t="s">
        <v>116</v>
      </c>
      <c r="D1113" s="105" t="s">
        <v>73</v>
      </c>
      <c r="E1113" s="106"/>
      <c r="F1113" s="107"/>
      <c r="G1113" s="108">
        <f t="shared" si="105"/>
        <v>0</v>
      </c>
    </row>
    <row r="1114" spans="1:7" x14ac:dyDescent="0.2">
      <c r="B1114" s="104" t="s">
        <v>75</v>
      </c>
      <c r="C1114" s="105" t="s">
        <v>76</v>
      </c>
      <c r="D1114" s="105" t="s">
        <v>77</v>
      </c>
      <c r="E1114" s="106"/>
      <c r="F1114" s="107"/>
      <c r="G1114" s="108">
        <f t="shared" si="105"/>
        <v>0</v>
      </c>
    </row>
    <row r="1115" spans="1:7" x14ac:dyDescent="0.2">
      <c r="B1115" s="104" t="s">
        <v>78</v>
      </c>
      <c r="C1115" s="105" t="s">
        <v>79</v>
      </c>
      <c r="D1115" s="105" t="s">
        <v>80</v>
      </c>
      <c r="E1115" s="106"/>
      <c r="F1115" s="107"/>
      <c r="G1115" s="108">
        <f t="shared" si="105"/>
        <v>0</v>
      </c>
    </row>
    <row r="1116" spans="1:7" x14ac:dyDescent="0.2">
      <c r="B1116" s="104" t="s">
        <v>81</v>
      </c>
      <c r="C1116" s="105" t="s">
        <v>117</v>
      </c>
      <c r="D1116" s="105" t="s">
        <v>83</v>
      </c>
      <c r="E1116" s="106"/>
      <c r="F1116" s="107"/>
      <c r="G1116" s="108">
        <f t="shared" si="105"/>
        <v>0</v>
      </c>
    </row>
    <row r="1117" spans="1:7" x14ac:dyDescent="0.2">
      <c r="B1117" s="104" t="s">
        <v>84</v>
      </c>
      <c r="C1117" s="105" t="s">
        <v>118</v>
      </c>
      <c r="D1117" s="105" t="s">
        <v>86</v>
      </c>
      <c r="E1117" s="106"/>
      <c r="F1117" s="107"/>
      <c r="G1117" s="108">
        <f t="shared" si="105"/>
        <v>0</v>
      </c>
    </row>
    <row r="1118" spans="1:7" x14ac:dyDescent="0.2">
      <c r="B1118" s="91"/>
      <c r="C1118" s="136"/>
      <c r="D1118" s="136"/>
      <c r="E1118" s="137"/>
      <c r="F1118" s="92" t="s">
        <v>26</v>
      </c>
      <c r="G1118" s="108">
        <f>SUM(G1110:G1117)</f>
        <v>3719.9919999999997</v>
      </c>
    </row>
    <row r="1119" spans="1:7" ht="13.5" thickBot="1" x14ac:dyDescent="0.25">
      <c r="B1119" s="93"/>
      <c r="C1119" s="94"/>
      <c r="D1119" s="94"/>
      <c r="E1119" s="95" t="s">
        <v>27</v>
      </c>
      <c r="F1119" s="109"/>
      <c r="G1119" s="108">
        <f>G1118*F1119</f>
        <v>0</v>
      </c>
    </row>
    <row r="1120" spans="1:7" ht="13.5" thickBot="1" x14ac:dyDescent="0.25">
      <c r="B1120" s="96"/>
      <c r="C1120" s="97"/>
      <c r="D1120" s="97"/>
      <c r="E1120" s="98"/>
      <c r="F1120" s="99" t="s">
        <v>28</v>
      </c>
      <c r="G1120" s="110">
        <f>SUM(G1118:G1119)</f>
        <v>3719.9919999999997</v>
      </c>
    </row>
    <row r="1121" spans="1:7" x14ac:dyDescent="0.2">
      <c r="B1121" s="134" t="s">
        <v>29</v>
      </c>
      <c r="C1121" s="135" t="s">
        <v>21</v>
      </c>
      <c r="D1121" s="135" t="s">
        <v>22</v>
      </c>
      <c r="E1121" s="135" t="s">
        <v>23</v>
      </c>
      <c r="F1121" s="135" t="s">
        <v>24</v>
      </c>
      <c r="G1121" s="135" t="s">
        <v>25</v>
      </c>
    </row>
    <row r="1122" spans="1:7" x14ac:dyDescent="0.2">
      <c r="B1122" s="100" t="s">
        <v>30</v>
      </c>
      <c r="C1122" s="100" t="s">
        <v>21</v>
      </c>
      <c r="D1122" s="119" t="s">
        <v>22</v>
      </c>
      <c r="E1122" s="100" t="s">
        <v>23</v>
      </c>
      <c r="F1122" s="100" t="s">
        <v>24</v>
      </c>
      <c r="G1122" s="100" t="s">
        <v>25</v>
      </c>
    </row>
    <row r="1123" spans="1:7" x14ac:dyDescent="0.2">
      <c r="B1123" s="111"/>
      <c r="C1123" s="112"/>
      <c r="D1123" s="112"/>
      <c r="E1123" s="113"/>
      <c r="F1123" s="114"/>
      <c r="G1123" s="115">
        <f t="shared" ref="G1123" si="106">E1123-(E1123*F1123)</f>
        <v>0</v>
      </c>
    </row>
    <row r="1124" spans="1:7" x14ac:dyDescent="0.2">
      <c r="B1124" s="53"/>
      <c r="C1124" s="53"/>
      <c r="D1124" s="54"/>
      <c r="E1124" s="53"/>
      <c r="F1124" s="53"/>
      <c r="G1124" s="53"/>
    </row>
    <row r="1125" spans="1:7" x14ac:dyDescent="0.2">
      <c r="A1125" s="90">
        <v>73</v>
      </c>
      <c r="B1125" s="10" t="s">
        <v>18</v>
      </c>
      <c r="C1125" s="138" t="str">
        <f>IFERROR(VLOOKUP($A1125,'Lot 2 Pricing (IMS)'!$B$6:$C$520,2,FALSE),"")</f>
        <v>samsunggalaxybook3pro</v>
      </c>
      <c r="D1125" s="139"/>
      <c r="E1125" s="140" t="s">
        <v>19</v>
      </c>
      <c r="F1125" s="141"/>
      <c r="G1125" s="103">
        <f>A1125</f>
        <v>73</v>
      </c>
    </row>
    <row r="1126" spans="1:7" x14ac:dyDescent="0.2">
      <c r="B1126" s="9" t="s">
        <v>20</v>
      </c>
      <c r="C1126" s="9" t="s">
        <v>21</v>
      </c>
      <c r="D1126" s="9" t="s">
        <v>22</v>
      </c>
      <c r="E1126" s="10" t="s">
        <v>23</v>
      </c>
      <c r="F1126" s="10" t="s">
        <v>24</v>
      </c>
      <c r="G1126" s="10" t="s">
        <v>25</v>
      </c>
    </row>
    <row r="1127" spans="1:7" ht="25.5" x14ac:dyDescent="0.2">
      <c r="B1127" s="104" t="s">
        <v>733</v>
      </c>
      <c r="C1127" s="105" t="s">
        <v>734</v>
      </c>
      <c r="D1127" s="105" t="s">
        <v>733</v>
      </c>
      <c r="E1127" s="106">
        <v>5399.99</v>
      </c>
      <c r="F1127" s="107">
        <v>0.2</v>
      </c>
      <c r="G1127" s="108">
        <f>E1127-(E1127*F1127)</f>
        <v>4319.9920000000002</v>
      </c>
    </row>
    <row r="1128" spans="1:7" x14ac:dyDescent="0.2">
      <c r="B1128" s="104" t="s">
        <v>70</v>
      </c>
      <c r="C1128" s="105" t="s">
        <v>32</v>
      </c>
      <c r="D1128" s="105" t="s">
        <v>33</v>
      </c>
      <c r="E1128" s="106"/>
      <c r="F1128" s="107"/>
      <c r="G1128" s="108">
        <f t="shared" ref="G1128:G1134" si="107">E1128-(E1128*F1128)</f>
        <v>0</v>
      </c>
    </row>
    <row r="1129" spans="1:7" x14ac:dyDescent="0.2">
      <c r="B1129" s="104" t="s">
        <v>71</v>
      </c>
      <c r="C1129" s="105" t="s">
        <v>453</v>
      </c>
      <c r="D1129" s="105" t="s">
        <v>72</v>
      </c>
      <c r="E1129" s="106"/>
      <c r="F1129" s="107"/>
      <c r="G1129" s="108">
        <f t="shared" si="107"/>
        <v>0</v>
      </c>
    </row>
    <row r="1130" spans="1:7" x14ac:dyDescent="0.2">
      <c r="B1130" s="104" t="s">
        <v>73</v>
      </c>
      <c r="C1130" s="105" t="s">
        <v>116</v>
      </c>
      <c r="D1130" s="105" t="s">
        <v>73</v>
      </c>
      <c r="E1130" s="106"/>
      <c r="F1130" s="107"/>
      <c r="G1130" s="108">
        <f t="shared" si="107"/>
        <v>0</v>
      </c>
    </row>
    <row r="1131" spans="1:7" x14ac:dyDescent="0.2">
      <c r="B1131" s="104" t="s">
        <v>75</v>
      </c>
      <c r="C1131" s="105" t="s">
        <v>76</v>
      </c>
      <c r="D1131" s="105" t="s">
        <v>77</v>
      </c>
      <c r="E1131" s="106"/>
      <c r="F1131" s="107"/>
      <c r="G1131" s="108">
        <f t="shared" si="107"/>
        <v>0</v>
      </c>
    </row>
    <row r="1132" spans="1:7" x14ac:dyDescent="0.2">
      <c r="B1132" s="104" t="s">
        <v>78</v>
      </c>
      <c r="C1132" s="105" t="s">
        <v>79</v>
      </c>
      <c r="D1132" s="105" t="s">
        <v>80</v>
      </c>
      <c r="E1132" s="106"/>
      <c r="F1132" s="107"/>
      <c r="G1132" s="108">
        <f t="shared" si="107"/>
        <v>0</v>
      </c>
    </row>
    <row r="1133" spans="1:7" x14ac:dyDescent="0.2">
      <c r="B1133" s="104" t="s">
        <v>81</v>
      </c>
      <c r="C1133" s="105" t="s">
        <v>117</v>
      </c>
      <c r="D1133" s="105" t="s">
        <v>83</v>
      </c>
      <c r="E1133" s="106"/>
      <c r="F1133" s="107"/>
      <c r="G1133" s="108">
        <f t="shared" si="107"/>
        <v>0</v>
      </c>
    </row>
    <row r="1134" spans="1:7" x14ac:dyDescent="0.2">
      <c r="B1134" s="104" t="s">
        <v>84</v>
      </c>
      <c r="C1134" s="105" t="s">
        <v>118</v>
      </c>
      <c r="D1134" s="105" t="s">
        <v>86</v>
      </c>
      <c r="E1134" s="106"/>
      <c r="F1134" s="107"/>
      <c r="G1134" s="108">
        <f t="shared" si="107"/>
        <v>0</v>
      </c>
    </row>
    <row r="1135" spans="1:7" x14ac:dyDescent="0.2">
      <c r="B1135" s="91"/>
      <c r="C1135" s="136"/>
      <c r="D1135" s="136"/>
      <c r="E1135" s="137"/>
      <c r="F1135" s="92" t="s">
        <v>26</v>
      </c>
      <c r="G1135" s="108">
        <f>SUM(G1127:G1134)</f>
        <v>4319.9920000000002</v>
      </c>
    </row>
    <row r="1136" spans="1:7" ht="13.5" thickBot="1" x14ac:dyDescent="0.25">
      <c r="B1136" s="93"/>
      <c r="C1136" s="94"/>
      <c r="D1136" s="94"/>
      <c r="E1136" s="95" t="s">
        <v>27</v>
      </c>
      <c r="F1136" s="109"/>
      <c r="G1136" s="108">
        <f>G1135*F1136</f>
        <v>0</v>
      </c>
    </row>
    <row r="1137" spans="1:7" ht="13.5" thickBot="1" x14ac:dyDescent="0.25">
      <c r="B1137" s="96"/>
      <c r="C1137" s="97"/>
      <c r="D1137" s="97"/>
      <c r="E1137" s="98"/>
      <c r="F1137" s="99" t="s">
        <v>28</v>
      </c>
      <c r="G1137" s="110">
        <f>SUM(G1135:G1136)</f>
        <v>4319.9920000000002</v>
      </c>
    </row>
    <row r="1138" spans="1:7" x14ac:dyDescent="0.2">
      <c r="B1138" s="134" t="s">
        <v>29</v>
      </c>
      <c r="C1138" s="135" t="s">
        <v>21</v>
      </c>
      <c r="D1138" s="135" t="s">
        <v>22</v>
      </c>
      <c r="E1138" s="135" t="s">
        <v>23</v>
      </c>
      <c r="F1138" s="135" t="s">
        <v>24</v>
      </c>
      <c r="G1138" s="135" t="s">
        <v>25</v>
      </c>
    </row>
    <row r="1139" spans="1:7" x14ac:dyDescent="0.2">
      <c r="B1139" s="100" t="s">
        <v>30</v>
      </c>
      <c r="C1139" s="100" t="s">
        <v>21</v>
      </c>
      <c r="D1139" s="119" t="s">
        <v>22</v>
      </c>
      <c r="E1139" s="100" t="s">
        <v>23</v>
      </c>
      <c r="F1139" s="100" t="s">
        <v>24</v>
      </c>
      <c r="G1139" s="100" t="s">
        <v>25</v>
      </c>
    </row>
    <row r="1140" spans="1:7" x14ac:dyDescent="0.2">
      <c r="B1140" s="111"/>
      <c r="C1140" s="112"/>
      <c r="D1140" s="112"/>
      <c r="E1140" s="113"/>
      <c r="F1140" s="114"/>
      <c r="G1140" s="115">
        <f t="shared" ref="G1140" si="108">E1140-(E1140*F1140)</f>
        <v>0</v>
      </c>
    </row>
    <row r="1141" spans="1:7" x14ac:dyDescent="0.2">
      <c r="B1141" s="53"/>
      <c r="C1141" s="53"/>
      <c r="D1141" s="54"/>
      <c r="E1141" s="53"/>
      <c r="F1141" s="53"/>
      <c r="G1141" s="53"/>
    </row>
    <row r="1142" spans="1:7" x14ac:dyDescent="0.2">
      <c r="A1142" s="90">
        <v>74</v>
      </c>
      <c r="B1142" s="10" t="s">
        <v>18</v>
      </c>
      <c r="C1142" s="138" t="str">
        <f>IFERROR(VLOOKUP($A1142,'Lot 2 Pricing (IMS)'!$B$6:$C$520,2,FALSE),"")</f>
        <v>hp14envy2023</v>
      </c>
      <c r="D1142" s="139"/>
      <c r="E1142" s="140" t="s">
        <v>19</v>
      </c>
      <c r="F1142" s="141"/>
      <c r="G1142" s="103">
        <f>A1142</f>
        <v>74</v>
      </c>
    </row>
    <row r="1143" spans="1:7" x14ac:dyDescent="0.2">
      <c r="B1143" s="9" t="s">
        <v>20</v>
      </c>
      <c r="C1143" s="9" t="s">
        <v>21</v>
      </c>
      <c r="D1143" s="9" t="s">
        <v>22</v>
      </c>
      <c r="E1143" s="10" t="s">
        <v>23</v>
      </c>
      <c r="F1143" s="10" t="s">
        <v>24</v>
      </c>
      <c r="G1143" s="10" t="s">
        <v>25</v>
      </c>
    </row>
    <row r="1144" spans="1:7" ht="25.5" x14ac:dyDescent="0.2">
      <c r="B1144" s="104" t="s">
        <v>736</v>
      </c>
      <c r="C1144" s="105" t="s">
        <v>737</v>
      </c>
      <c r="D1144" s="105" t="s">
        <v>736</v>
      </c>
      <c r="E1144" s="106">
        <v>4499.99</v>
      </c>
      <c r="F1144" s="107">
        <v>0.2</v>
      </c>
      <c r="G1144" s="108">
        <f>E1144-(E1144*F1144)</f>
        <v>3599.9919999999997</v>
      </c>
    </row>
    <row r="1145" spans="1:7" x14ac:dyDescent="0.2">
      <c r="B1145" s="104" t="s">
        <v>70</v>
      </c>
      <c r="C1145" s="105" t="s">
        <v>32</v>
      </c>
      <c r="D1145" s="105" t="s">
        <v>33</v>
      </c>
      <c r="E1145" s="106"/>
      <c r="F1145" s="107"/>
      <c r="G1145" s="108">
        <f t="shared" ref="G1145:G1151" si="109">E1145-(E1145*F1145)</f>
        <v>0</v>
      </c>
    </row>
    <row r="1146" spans="1:7" x14ac:dyDescent="0.2">
      <c r="B1146" s="104" t="s">
        <v>71</v>
      </c>
      <c r="C1146" s="105" t="s">
        <v>453</v>
      </c>
      <c r="D1146" s="105" t="s">
        <v>72</v>
      </c>
      <c r="E1146" s="106"/>
      <c r="F1146" s="107"/>
      <c r="G1146" s="108">
        <f t="shared" si="109"/>
        <v>0</v>
      </c>
    </row>
    <row r="1147" spans="1:7" x14ac:dyDescent="0.2">
      <c r="B1147" s="104" t="s">
        <v>73</v>
      </c>
      <c r="C1147" s="105" t="s">
        <v>116</v>
      </c>
      <c r="D1147" s="105" t="s">
        <v>73</v>
      </c>
      <c r="E1147" s="106"/>
      <c r="F1147" s="107"/>
      <c r="G1147" s="108">
        <f t="shared" si="109"/>
        <v>0</v>
      </c>
    </row>
    <row r="1148" spans="1:7" x14ac:dyDescent="0.2">
      <c r="B1148" s="104" t="s">
        <v>75</v>
      </c>
      <c r="C1148" s="105" t="s">
        <v>76</v>
      </c>
      <c r="D1148" s="105" t="s">
        <v>77</v>
      </c>
      <c r="E1148" s="106"/>
      <c r="F1148" s="107"/>
      <c r="G1148" s="108">
        <f t="shared" si="109"/>
        <v>0</v>
      </c>
    </row>
    <row r="1149" spans="1:7" x14ac:dyDescent="0.2">
      <c r="B1149" s="104" t="s">
        <v>78</v>
      </c>
      <c r="C1149" s="105" t="s">
        <v>79</v>
      </c>
      <c r="D1149" s="105" t="s">
        <v>80</v>
      </c>
      <c r="E1149" s="106"/>
      <c r="F1149" s="107"/>
      <c r="G1149" s="108">
        <f t="shared" si="109"/>
        <v>0</v>
      </c>
    </row>
    <row r="1150" spans="1:7" x14ac:dyDescent="0.2">
      <c r="B1150" s="104" t="s">
        <v>81</v>
      </c>
      <c r="C1150" s="105" t="s">
        <v>117</v>
      </c>
      <c r="D1150" s="105" t="s">
        <v>83</v>
      </c>
      <c r="E1150" s="106"/>
      <c r="F1150" s="107"/>
      <c r="G1150" s="108">
        <f t="shared" si="109"/>
        <v>0</v>
      </c>
    </row>
    <row r="1151" spans="1:7" x14ac:dyDescent="0.2">
      <c r="B1151" s="104" t="s">
        <v>84</v>
      </c>
      <c r="C1151" s="105" t="s">
        <v>118</v>
      </c>
      <c r="D1151" s="105" t="s">
        <v>86</v>
      </c>
      <c r="E1151" s="106"/>
      <c r="F1151" s="107"/>
      <c r="G1151" s="108">
        <f t="shared" si="109"/>
        <v>0</v>
      </c>
    </row>
    <row r="1152" spans="1:7" x14ac:dyDescent="0.2">
      <c r="B1152" s="91"/>
      <c r="C1152" s="136"/>
      <c r="D1152" s="136"/>
      <c r="E1152" s="137"/>
      <c r="F1152" s="92" t="s">
        <v>26</v>
      </c>
      <c r="G1152" s="108">
        <f>SUM(G1144:G1151)</f>
        <v>3599.9919999999997</v>
      </c>
    </row>
    <row r="1153" spans="1:7" ht="13.5" thickBot="1" x14ac:dyDescent="0.25">
      <c r="B1153" s="93"/>
      <c r="C1153" s="94"/>
      <c r="D1153" s="94"/>
      <c r="E1153" s="95" t="s">
        <v>27</v>
      </c>
      <c r="F1153" s="109"/>
      <c r="G1153" s="108">
        <f>G1152*F1153</f>
        <v>0</v>
      </c>
    </row>
    <row r="1154" spans="1:7" ht="13.5" thickBot="1" x14ac:dyDescent="0.25">
      <c r="B1154" s="96"/>
      <c r="C1154" s="97"/>
      <c r="D1154" s="97"/>
      <c r="E1154" s="98"/>
      <c r="F1154" s="99" t="s">
        <v>28</v>
      </c>
      <c r="G1154" s="110">
        <f>SUM(G1152:G1153)</f>
        <v>3599.9919999999997</v>
      </c>
    </row>
    <row r="1155" spans="1:7" x14ac:dyDescent="0.2">
      <c r="B1155" s="134" t="s">
        <v>29</v>
      </c>
      <c r="C1155" s="135" t="s">
        <v>21</v>
      </c>
      <c r="D1155" s="135" t="s">
        <v>22</v>
      </c>
      <c r="E1155" s="135" t="s">
        <v>23</v>
      </c>
      <c r="F1155" s="135" t="s">
        <v>24</v>
      </c>
      <c r="G1155" s="135" t="s">
        <v>25</v>
      </c>
    </row>
    <row r="1156" spans="1:7" x14ac:dyDescent="0.2">
      <c r="B1156" s="100" t="s">
        <v>30</v>
      </c>
      <c r="C1156" s="100" t="s">
        <v>21</v>
      </c>
      <c r="D1156" s="119" t="s">
        <v>22</v>
      </c>
      <c r="E1156" s="100" t="s">
        <v>23</v>
      </c>
      <c r="F1156" s="100" t="s">
        <v>24</v>
      </c>
      <c r="G1156" s="100" t="s">
        <v>25</v>
      </c>
    </row>
    <row r="1157" spans="1:7" x14ac:dyDescent="0.2">
      <c r="B1157" s="111"/>
      <c r="C1157" s="112"/>
      <c r="D1157" s="112"/>
      <c r="E1157" s="113"/>
      <c r="F1157" s="114"/>
      <c r="G1157" s="115">
        <f t="shared" ref="G1157" si="110">E1157-(E1157*F1157)</f>
        <v>0</v>
      </c>
    </row>
    <row r="1158" spans="1:7" x14ac:dyDescent="0.2">
      <c r="B1158" s="53"/>
      <c r="C1158" s="53"/>
      <c r="D1158" s="54"/>
      <c r="E1158" s="53"/>
      <c r="F1158" s="53"/>
      <c r="G1158" s="53"/>
    </row>
    <row r="1159" spans="1:7" x14ac:dyDescent="0.2">
      <c r="A1159" s="90">
        <v>75</v>
      </c>
      <c r="B1159" s="10" t="s">
        <v>18</v>
      </c>
      <c r="C1159" s="138" t="str">
        <f>IFERROR(VLOOKUP($A1159,'Lot 2 Pricing (IMS)'!$B$6:$C$520,2,FALSE),"")</f>
        <v>asusrog16</v>
      </c>
      <c r="D1159" s="139"/>
      <c r="E1159" s="140" t="s">
        <v>19</v>
      </c>
      <c r="F1159" s="141"/>
      <c r="G1159" s="103">
        <f>A1159</f>
        <v>75</v>
      </c>
    </row>
    <row r="1160" spans="1:7" x14ac:dyDescent="0.2">
      <c r="B1160" s="9" t="s">
        <v>20</v>
      </c>
      <c r="C1160" s="9" t="s">
        <v>21</v>
      </c>
      <c r="D1160" s="9" t="s">
        <v>22</v>
      </c>
      <c r="E1160" s="10" t="s">
        <v>23</v>
      </c>
      <c r="F1160" s="10" t="s">
        <v>24</v>
      </c>
      <c r="G1160" s="10" t="s">
        <v>25</v>
      </c>
    </row>
    <row r="1161" spans="1:7" ht="25.5" x14ac:dyDescent="0.2">
      <c r="B1161" s="104" t="s">
        <v>738</v>
      </c>
      <c r="C1161" s="105" t="s">
        <v>739</v>
      </c>
      <c r="D1161" s="105" t="s">
        <v>738</v>
      </c>
      <c r="E1161" s="106">
        <v>4999.99</v>
      </c>
      <c r="F1161" s="107">
        <v>0.2</v>
      </c>
      <c r="G1161" s="108">
        <f>E1161-(E1161*F1161)</f>
        <v>3999.9919999999997</v>
      </c>
    </row>
    <row r="1162" spans="1:7" x14ac:dyDescent="0.2">
      <c r="B1162" s="104" t="s">
        <v>70</v>
      </c>
      <c r="C1162" s="105" t="s">
        <v>32</v>
      </c>
      <c r="D1162" s="105" t="s">
        <v>33</v>
      </c>
      <c r="E1162" s="106"/>
      <c r="F1162" s="107"/>
      <c r="G1162" s="108">
        <f t="shared" ref="G1162:G1168" si="111">E1162-(E1162*F1162)</f>
        <v>0</v>
      </c>
    </row>
    <row r="1163" spans="1:7" x14ac:dyDescent="0.2">
      <c r="B1163" s="104" t="s">
        <v>71</v>
      </c>
      <c r="C1163" s="105" t="s">
        <v>453</v>
      </c>
      <c r="D1163" s="105" t="s">
        <v>72</v>
      </c>
      <c r="E1163" s="106"/>
      <c r="F1163" s="107"/>
      <c r="G1163" s="108">
        <f t="shared" si="111"/>
        <v>0</v>
      </c>
    </row>
    <row r="1164" spans="1:7" x14ac:dyDescent="0.2">
      <c r="B1164" s="104" t="s">
        <v>73</v>
      </c>
      <c r="C1164" s="105" t="s">
        <v>116</v>
      </c>
      <c r="D1164" s="105" t="s">
        <v>73</v>
      </c>
      <c r="E1164" s="106"/>
      <c r="F1164" s="107"/>
      <c r="G1164" s="108">
        <f t="shared" si="111"/>
        <v>0</v>
      </c>
    </row>
    <row r="1165" spans="1:7" x14ac:dyDescent="0.2">
      <c r="B1165" s="104" t="s">
        <v>75</v>
      </c>
      <c r="C1165" s="105" t="s">
        <v>76</v>
      </c>
      <c r="D1165" s="105" t="s">
        <v>77</v>
      </c>
      <c r="E1165" s="106"/>
      <c r="F1165" s="107"/>
      <c r="G1165" s="108">
        <f t="shared" si="111"/>
        <v>0</v>
      </c>
    </row>
    <row r="1166" spans="1:7" x14ac:dyDescent="0.2">
      <c r="B1166" s="104" t="s">
        <v>78</v>
      </c>
      <c r="C1166" s="105" t="s">
        <v>79</v>
      </c>
      <c r="D1166" s="105" t="s">
        <v>80</v>
      </c>
      <c r="E1166" s="106"/>
      <c r="F1166" s="107"/>
      <c r="G1166" s="108">
        <f t="shared" si="111"/>
        <v>0</v>
      </c>
    </row>
    <row r="1167" spans="1:7" x14ac:dyDescent="0.2">
      <c r="B1167" s="104" t="s">
        <v>81</v>
      </c>
      <c r="C1167" s="105" t="s">
        <v>117</v>
      </c>
      <c r="D1167" s="105" t="s">
        <v>83</v>
      </c>
      <c r="E1167" s="106"/>
      <c r="F1167" s="107"/>
      <c r="G1167" s="108">
        <f t="shared" si="111"/>
        <v>0</v>
      </c>
    </row>
    <row r="1168" spans="1:7" x14ac:dyDescent="0.2">
      <c r="B1168" s="104" t="s">
        <v>84</v>
      </c>
      <c r="C1168" s="105" t="s">
        <v>118</v>
      </c>
      <c r="D1168" s="105" t="s">
        <v>86</v>
      </c>
      <c r="E1168" s="106"/>
      <c r="F1168" s="107"/>
      <c r="G1168" s="108">
        <f t="shared" si="111"/>
        <v>0</v>
      </c>
    </row>
    <row r="1169" spans="1:7" x14ac:dyDescent="0.2">
      <c r="B1169" s="91"/>
      <c r="C1169" s="136"/>
      <c r="D1169" s="136"/>
      <c r="E1169" s="137"/>
      <c r="F1169" s="92" t="s">
        <v>26</v>
      </c>
      <c r="G1169" s="108">
        <f>SUM(G1161:G1168)</f>
        <v>3999.9919999999997</v>
      </c>
    </row>
    <row r="1170" spans="1:7" ht="13.5" thickBot="1" x14ac:dyDescent="0.25">
      <c r="B1170" s="93"/>
      <c r="C1170" s="94"/>
      <c r="D1170" s="94"/>
      <c r="E1170" s="95" t="s">
        <v>27</v>
      </c>
      <c r="F1170" s="109"/>
      <c r="G1170" s="108">
        <f>G1169*F1170</f>
        <v>0</v>
      </c>
    </row>
    <row r="1171" spans="1:7" ht="13.5" thickBot="1" x14ac:dyDescent="0.25">
      <c r="B1171" s="96"/>
      <c r="C1171" s="97"/>
      <c r="D1171" s="97"/>
      <c r="E1171" s="98"/>
      <c r="F1171" s="99" t="s">
        <v>28</v>
      </c>
      <c r="G1171" s="110">
        <f>SUM(G1169:G1170)</f>
        <v>3999.9919999999997</v>
      </c>
    </row>
    <row r="1172" spans="1:7" x14ac:dyDescent="0.2">
      <c r="B1172" s="134" t="s">
        <v>29</v>
      </c>
      <c r="C1172" s="135" t="s">
        <v>21</v>
      </c>
      <c r="D1172" s="135" t="s">
        <v>22</v>
      </c>
      <c r="E1172" s="135" t="s">
        <v>23</v>
      </c>
      <c r="F1172" s="135" t="s">
        <v>24</v>
      </c>
      <c r="G1172" s="135" t="s">
        <v>25</v>
      </c>
    </row>
    <row r="1173" spans="1:7" x14ac:dyDescent="0.2">
      <c r="B1173" s="100" t="s">
        <v>30</v>
      </c>
      <c r="C1173" s="100" t="s">
        <v>21</v>
      </c>
      <c r="D1173" s="119" t="s">
        <v>22</v>
      </c>
      <c r="E1173" s="100" t="s">
        <v>23</v>
      </c>
      <c r="F1173" s="100" t="s">
        <v>24</v>
      </c>
      <c r="G1173" s="100" t="s">
        <v>25</v>
      </c>
    </row>
    <row r="1174" spans="1:7" x14ac:dyDescent="0.2">
      <c r="B1174" s="111"/>
      <c r="C1174" s="112"/>
      <c r="D1174" s="112"/>
      <c r="E1174" s="113"/>
      <c r="F1174" s="114"/>
      <c r="G1174" s="115">
        <f t="shared" ref="G1174" si="112">E1174-(E1174*F1174)</f>
        <v>0</v>
      </c>
    </row>
    <row r="1175" spans="1:7" x14ac:dyDescent="0.2">
      <c r="B1175" s="53"/>
      <c r="C1175" s="53"/>
      <c r="D1175" s="54"/>
      <c r="E1175" s="53"/>
      <c r="F1175" s="53"/>
      <c r="G1175" s="53"/>
    </row>
    <row r="1176" spans="1:7" x14ac:dyDescent="0.2">
      <c r="A1176" s="90">
        <v>76</v>
      </c>
      <c r="B1176" s="10" t="s">
        <v>18</v>
      </c>
      <c r="C1176" s="138" t="str">
        <f>IFERROR(VLOOKUP($A1176,'Lot 2 Pricing (IMS)'!$B$6:$C$520,2,FALSE),"")</f>
        <v>hpomen16</v>
      </c>
      <c r="D1176" s="139"/>
      <c r="E1176" s="140" t="s">
        <v>19</v>
      </c>
      <c r="F1176" s="141"/>
      <c r="G1176" s="103">
        <f>A1176</f>
        <v>76</v>
      </c>
    </row>
    <row r="1177" spans="1:7" x14ac:dyDescent="0.2">
      <c r="B1177" s="9" t="s">
        <v>20</v>
      </c>
      <c r="C1177" s="9" t="s">
        <v>21</v>
      </c>
      <c r="D1177" s="9" t="s">
        <v>22</v>
      </c>
      <c r="E1177" s="10" t="s">
        <v>23</v>
      </c>
      <c r="F1177" s="10" t="s">
        <v>24</v>
      </c>
      <c r="G1177" s="10" t="s">
        <v>25</v>
      </c>
    </row>
    <row r="1178" spans="1:7" ht="25.5" x14ac:dyDescent="0.2">
      <c r="B1178" s="104" t="s">
        <v>740</v>
      </c>
      <c r="C1178" s="105" t="s">
        <v>741</v>
      </c>
      <c r="D1178" s="105" t="s">
        <v>740</v>
      </c>
      <c r="E1178" s="106">
        <v>4899.99</v>
      </c>
      <c r="F1178" s="107">
        <v>0.2</v>
      </c>
      <c r="G1178" s="108">
        <f>E1178-(E1178*F1178)</f>
        <v>3919.9919999999997</v>
      </c>
    </row>
    <row r="1179" spans="1:7" x14ac:dyDescent="0.2">
      <c r="B1179" s="104" t="s">
        <v>70</v>
      </c>
      <c r="C1179" s="105" t="s">
        <v>32</v>
      </c>
      <c r="D1179" s="105" t="s">
        <v>33</v>
      </c>
      <c r="E1179" s="106"/>
      <c r="F1179" s="107"/>
      <c r="G1179" s="108">
        <f t="shared" ref="G1179:G1185" si="113">E1179-(E1179*F1179)</f>
        <v>0</v>
      </c>
    </row>
    <row r="1180" spans="1:7" x14ac:dyDescent="0.2">
      <c r="B1180" s="104" t="s">
        <v>71</v>
      </c>
      <c r="C1180" s="105" t="s">
        <v>453</v>
      </c>
      <c r="D1180" s="105" t="s">
        <v>72</v>
      </c>
      <c r="E1180" s="106"/>
      <c r="F1180" s="107"/>
      <c r="G1180" s="108">
        <f t="shared" si="113"/>
        <v>0</v>
      </c>
    </row>
    <row r="1181" spans="1:7" x14ac:dyDescent="0.2">
      <c r="B1181" s="104" t="s">
        <v>73</v>
      </c>
      <c r="C1181" s="105" t="s">
        <v>116</v>
      </c>
      <c r="D1181" s="105" t="s">
        <v>73</v>
      </c>
      <c r="E1181" s="106"/>
      <c r="F1181" s="107"/>
      <c r="G1181" s="108">
        <f t="shared" si="113"/>
        <v>0</v>
      </c>
    </row>
    <row r="1182" spans="1:7" x14ac:dyDescent="0.2">
      <c r="B1182" s="104" t="s">
        <v>75</v>
      </c>
      <c r="C1182" s="105" t="s">
        <v>76</v>
      </c>
      <c r="D1182" s="105" t="s">
        <v>77</v>
      </c>
      <c r="E1182" s="106"/>
      <c r="F1182" s="107"/>
      <c r="G1182" s="108">
        <f t="shared" si="113"/>
        <v>0</v>
      </c>
    </row>
    <row r="1183" spans="1:7" x14ac:dyDescent="0.2">
      <c r="B1183" s="104" t="s">
        <v>78</v>
      </c>
      <c r="C1183" s="105" t="s">
        <v>79</v>
      </c>
      <c r="D1183" s="105" t="s">
        <v>80</v>
      </c>
      <c r="E1183" s="106"/>
      <c r="F1183" s="107"/>
      <c r="G1183" s="108">
        <f t="shared" si="113"/>
        <v>0</v>
      </c>
    </row>
    <row r="1184" spans="1:7" x14ac:dyDescent="0.2">
      <c r="B1184" s="104" t="s">
        <v>81</v>
      </c>
      <c r="C1184" s="105" t="s">
        <v>117</v>
      </c>
      <c r="D1184" s="105" t="s">
        <v>83</v>
      </c>
      <c r="E1184" s="106"/>
      <c r="F1184" s="107"/>
      <c r="G1184" s="108">
        <f t="shared" si="113"/>
        <v>0</v>
      </c>
    </row>
    <row r="1185" spans="1:7" x14ac:dyDescent="0.2">
      <c r="B1185" s="104" t="s">
        <v>84</v>
      </c>
      <c r="C1185" s="105" t="s">
        <v>118</v>
      </c>
      <c r="D1185" s="105" t="s">
        <v>86</v>
      </c>
      <c r="E1185" s="106"/>
      <c r="F1185" s="107"/>
      <c r="G1185" s="108">
        <f t="shared" si="113"/>
        <v>0</v>
      </c>
    </row>
    <row r="1186" spans="1:7" x14ac:dyDescent="0.2">
      <c r="B1186" s="91"/>
      <c r="C1186" s="136"/>
      <c r="D1186" s="136"/>
      <c r="E1186" s="137"/>
      <c r="F1186" s="92" t="s">
        <v>26</v>
      </c>
      <c r="G1186" s="108">
        <f>SUM(G1178:G1185)</f>
        <v>3919.9919999999997</v>
      </c>
    </row>
    <row r="1187" spans="1:7" ht="13.5" thickBot="1" x14ac:dyDescent="0.25">
      <c r="B1187" s="93"/>
      <c r="C1187" s="94"/>
      <c r="D1187" s="94"/>
      <c r="E1187" s="95" t="s">
        <v>27</v>
      </c>
      <c r="F1187" s="109"/>
      <c r="G1187" s="108">
        <f>G1186*F1187</f>
        <v>0</v>
      </c>
    </row>
    <row r="1188" spans="1:7" ht="13.5" thickBot="1" x14ac:dyDescent="0.25">
      <c r="B1188" s="96"/>
      <c r="C1188" s="97"/>
      <c r="D1188" s="97"/>
      <c r="E1188" s="98"/>
      <c r="F1188" s="99" t="s">
        <v>28</v>
      </c>
      <c r="G1188" s="110">
        <f>SUM(G1186:G1187)</f>
        <v>3919.9919999999997</v>
      </c>
    </row>
    <row r="1189" spans="1:7" x14ac:dyDescent="0.2">
      <c r="B1189" s="134" t="s">
        <v>29</v>
      </c>
      <c r="C1189" s="135" t="s">
        <v>21</v>
      </c>
      <c r="D1189" s="135" t="s">
        <v>22</v>
      </c>
      <c r="E1189" s="135" t="s">
        <v>23</v>
      </c>
      <c r="F1189" s="135" t="s">
        <v>24</v>
      </c>
      <c r="G1189" s="135" t="s">
        <v>25</v>
      </c>
    </row>
    <row r="1190" spans="1:7" x14ac:dyDescent="0.2">
      <c r="B1190" s="100" t="s">
        <v>30</v>
      </c>
      <c r="C1190" s="100" t="s">
        <v>21</v>
      </c>
      <c r="D1190" s="119" t="s">
        <v>22</v>
      </c>
      <c r="E1190" s="100" t="s">
        <v>23</v>
      </c>
      <c r="F1190" s="100" t="s">
        <v>24</v>
      </c>
      <c r="G1190" s="100" t="s">
        <v>25</v>
      </c>
    </row>
    <row r="1191" spans="1:7" x14ac:dyDescent="0.2">
      <c r="B1191" s="111"/>
      <c r="C1191" s="112"/>
      <c r="D1191" s="112"/>
      <c r="E1191" s="113"/>
      <c r="F1191" s="114"/>
      <c r="G1191" s="115">
        <f t="shared" ref="G1191" si="114">E1191-(E1191*F1191)</f>
        <v>0</v>
      </c>
    </row>
    <row r="1192" spans="1:7" x14ac:dyDescent="0.2">
      <c r="B1192" s="53"/>
      <c r="C1192" s="53"/>
      <c r="D1192" s="54"/>
      <c r="E1192" s="53"/>
      <c r="F1192" s="53"/>
      <c r="G1192" s="53"/>
    </row>
    <row r="1193" spans="1:7" x14ac:dyDescent="0.2">
      <c r="A1193" s="90">
        <v>77</v>
      </c>
      <c r="B1193" s="10" t="s">
        <v>18</v>
      </c>
      <c r="C1193" s="138" t="str">
        <f>IFERROR(VLOOKUP($A1193,'Lot 2 Pricing (IMS)'!$B$6:$C$520,2,FALSE),"")</f>
        <v>atsmsiwarranty</v>
      </c>
      <c r="D1193" s="139"/>
      <c r="E1193" s="140" t="s">
        <v>19</v>
      </c>
      <c r="F1193" s="141"/>
      <c r="G1193" s="103">
        <f>A1193</f>
        <v>77</v>
      </c>
    </row>
    <row r="1194" spans="1:7" x14ac:dyDescent="0.2">
      <c r="B1194" s="9" t="s">
        <v>20</v>
      </c>
      <c r="C1194" s="9" t="s">
        <v>21</v>
      </c>
      <c r="D1194" s="9" t="s">
        <v>22</v>
      </c>
      <c r="E1194" s="10" t="s">
        <v>23</v>
      </c>
      <c r="F1194" s="10" t="s">
        <v>24</v>
      </c>
      <c r="G1194" s="10" t="s">
        <v>25</v>
      </c>
    </row>
    <row r="1195" spans="1:7" x14ac:dyDescent="0.2">
      <c r="B1195" s="104" t="s">
        <v>742</v>
      </c>
      <c r="C1195" s="105" t="s">
        <v>743</v>
      </c>
      <c r="D1195" s="105" t="s">
        <v>742</v>
      </c>
      <c r="E1195" s="106">
        <v>906.39</v>
      </c>
      <c r="F1195" s="107">
        <v>0</v>
      </c>
      <c r="G1195" s="108">
        <f>E1195-(E1195*F1195)</f>
        <v>906.39</v>
      </c>
    </row>
    <row r="1196" spans="1:7" x14ac:dyDescent="0.2">
      <c r="B1196" s="91"/>
      <c r="C1196" s="136"/>
      <c r="D1196" s="136"/>
      <c r="E1196" s="137"/>
      <c r="F1196" s="92" t="s">
        <v>26</v>
      </c>
      <c r="G1196" s="108">
        <f>SUM(G1195:G1195)</f>
        <v>906.39</v>
      </c>
    </row>
    <row r="1197" spans="1:7" ht="13.5" thickBot="1" x14ac:dyDescent="0.25">
      <c r="B1197" s="93"/>
      <c r="C1197" s="94"/>
      <c r="D1197" s="94"/>
      <c r="E1197" s="95" t="s">
        <v>27</v>
      </c>
      <c r="F1197" s="109"/>
      <c r="G1197" s="108">
        <f>G1196*F1197</f>
        <v>0</v>
      </c>
    </row>
    <row r="1198" spans="1:7" ht="13.5" thickBot="1" x14ac:dyDescent="0.25">
      <c r="B1198" s="96"/>
      <c r="C1198" s="97"/>
      <c r="D1198" s="97"/>
      <c r="E1198" s="98"/>
      <c r="F1198" s="99" t="s">
        <v>28</v>
      </c>
      <c r="G1198" s="110">
        <f>SUM(G1196:G1197)</f>
        <v>906.39</v>
      </c>
    </row>
    <row r="1199" spans="1:7" x14ac:dyDescent="0.2">
      <c r="B1199" s="134" t="s">
        <v>29</v>
      </c>
      <c r="C1199" s="135" t="s">
        <v>21</v>
      </c>
      <c r="D1199" s="135" t="s">
        <v>22</v>
      </c>
      <c r="E1199" s="135" t="s">
        <v>23</v>
      </c>
      <c r="F1199" s="135" t="s">
        <v>24</v>
      </c>
      <c r="G1199" s="135" t="s">
        <v>25</v>
      </c>
    </row>
    <row r="1200" spans="1:7" x14ac:dyDescent="0.2">
      <c r="B1200" s="100" t="s">
        <v>30</v>
      </c>
      <c r="C1200" s="100" t="s">
        <v>21</v>
      </c>
      <c r="D1200" s="119" t="s">
        <v>22</v>
      </c>
      <c r="E1200" s="100" t="s">
        <v>23</v>
      </c>
      <c r="F1200" s="100" t="s">
        <v>24</v>
      </c>
      <c r="G1200" s="100" t="s">
        <v>25</v>
      </c>
    </row>
    <row r="1201" spans="1:7" x14ac:dyDescent="0.2">
      <c r="B1201" s="111"/>
      <c r="C1201" s="112"/>
      <c r="D1201" s="112"/>
      <c r="E1201" s="113"/>
      <c r="F1201" s="114"/>
      <c r="G1201" s="115">
        <f t="shared" ref="G1201" si="115">E1201-(E1201*F1201)</f>
        <v>0</v>
      </c>
    </row>
    <row r="1202" spans="1:7" x14ac:dyDescent="0.2">
      <c r="B1202" s="53"/>
      <c r="C1202" s="53"/>
      <c r="D1202" s="54"/>
      <c r="E1202" s="53"/>
      <c r="F1202" s="53"/>
      <c r="G1202" s="53"/>
    </row>
    <row r="1203" spans="1:7" x14ac:dyDescent="0.2">
      <c r="A1203" s="90">
        <v>78</v>
      </c>
      <c r="B1203" s="10" t="s">
        <v>18</v>
      </c>
      <c r="C1203" s="138" t="str">
        <f>IFERROR(VLOOKUP($A1203,'Lot 2 Pricing (IMS)'!$B$6:$C$520,2,FALSE),"")</f>
        <v>asusrog18warranty</v>
      </c>
      <c r="D1203" s="139"/>
      <c r="E1203" s="140" t="s">
        <v>19</v>
      </c>
      <c r="F1203" s="141"/>
      <c r="G1203" s="103">
        <f>A1203</f>
        <v>78</v>
      </c>
    </row>
    <row r="1204" spans="1:7" x14ac:dyDescent="0.2">
      <c r="B1204" s="9" t="s">
        <v>20</v>
      </c>
      <c r="C1204" s="9" t="s">
        <v>21</v>
      </c>
      <c r="D1204" s="9" t="s">
        <v>22</v>
      </c>
      <c r="E1204" s="10" t="s">
        <v>23</v>
      </c>
      <c r="F1204" s="10" t="s">
        <v>24</v>
      </c>
      <c r="G1204" s="10" t="s">
        <v>25</v>
      </c>
    </row>
    <row r="1205" spans="1:7" ht="25.5" x14ac:dyDescent="0.2">
      <c r="B1205" s="104" t="s">
        <v>744</v>
      </c>
      <c r="C1205" s="105" t="s">
        <v>745</v>
      </c>
      <c r="D1205" s="105" t="s">
        <v>744</v>
      </c>
      <c r="E1205" s="106">
        <v>906.39</v>
      </c>
      <c r="F1205" s="107">
        <v>0</v>
      </c>
      <c r="G1205" s="108">
        <f>E1205-(E1205*F1205)</f>
        <v>906.39</v>
      </c>
    </row>
    <row r="1206" spans="1:7" x14ac:dyDescent="0.2">
      <c r="B1206" s="91"/>
      <c r="C1206" s="136"/>
      <c r="D1206" s="136"/>
      <c r="E1206" s="137"/>
      <c r="F1206" s="92" t="s">
        <v>26</v>
      </c>
      <c r="G1206" s="108">
        <f>SUM(G1205:G1205)</f>
        <v>906.39</v>
      </c>
    </row>
    <row r="1207" spans="1:7" ht="13.5" thickBot="1" x14ac:dyDescent="0.25">
      <c r="B1207" s="93"/>
      <c r="C1207" s="94"/>
      <c r="D1207" s="94"/>
      <c r="E1207" s="95" t="s">
        <v>27</v>
      </c>
      <c r="F1207" s="109"/>
      <c r="G1207" s="108">
        <f>G1206*F1207</f>
        <v>0</v>
      </c>
    </row>
    <row r="1208" spans="1:7" ht="13.5" thickBot="1" x14ac:dyDescent="0.25">
      <c r="B1208" s="96"/>
      <c r="C1208" s="97"/>
      <c r="D1208" s="97"/>
      <c r="E1208" s="98"/>
      <c r="F1208" s="99" t="s">
        <v>28</v>
      </c>
      <c r="G1208" s="110">
        <f>SUM(G1206:G1207)</f>
        <v>906.39</v>
      </c>
    </row>
    <row r="1209" spans="1:7" x14ac:dyDescent="0.2">
      <c r="B1209" s="134" t="s">
        <v>29</v>
      </c>
      <c r="C1209" s="135" t="s">
        <v>21</v>
      </c>
      <c r="D1209" s="135" t="s">
        <v>22</v>
      </c>
      <c r="E1209" s="135" t="s">
        <v>23</v>
      </c>
      <c r="F1209" s="135" t="s">
        <v>24</v>
      </c>
      <c r="G1209" s="135" t="s">
        <v>25</v>
      </c>
    </row>
    <row r="1210" spans="1:7" x14ac:dyDescent="0.2">
      <c r="B1210" s="100" t="s">
        <v>30</v>
      </c>
      <c r="C1210" s="100" t="s">
        <v>21</v>
      </c>
      <c r="D1210" s="119" t="s">
        <v>22</v>
      </c>
      <c r="E1210" s="100" t="s">
        <v>23</v>
      </c>
      <c r="F1210" s="100" t="s">
        <v>24</v>
      </c>
      <c r="G1210" s="100" t="s">
        <v>25</v>
      </c>
    </row>
    <row r="1211" spans="1:7" x14ac:dyDescent="0.2">
      <c r="B1211" s="111"/>
      <c r="C1211" s="112"/>
      <c r="D1211" s="112"/>
      <c r="E1211" s="113"/>
      <c r="F1211" s="114"/>
      <c r="G1211" s="115">
        <f t="shared" ref="G1211" si="116">E1211-(E1211*F1211)</f>
        <v>0</v>
      </c>
    </row>
    <row r="1212" spans="1:7" x14ac:dyDescent="0.2">
      <c r="B1212" s="53"/>
      <c r="C1212" s="53"/>
      <c r="D1212" s="54"/>
      <c r="E1212" s="53"/>
      <c r="F1212" s="53"/>
      <c r="G1212" s="53"/>
    </row>
    <row r="1213" spans="1:7" x14ac:dyDescent="0.2">
      <c r="A1213" s="90">
        <v>79</v>
      </c>
      <c r="B1213" s="10" t="s">
        <v>18</v>
      </c>
      <c r="C1213" s="138" t="str">
        <f>IFERROR(VLOOKUP($A1213,'Lot 2 Pricing (IMS)'!$B$6:$C$520,2,FALSE),"")</f>
        <v>applemacminiwarranty</v>
      </c>
      <c r="D1213" s="139"/>
      <c r="E1213" s="140" t="s">
        <v>19</v>
      </c>
      <c r="F1213" s="141"/>
      <c r="G1213" s="103">
        <f>A1213</f>
        <v>79</v>
      </c>
    </row>
    <row r="1214" spans="1:7" x14ac:dyDescent="0.2">
      <c r="B1214" s="9" t="s">
        <v>20</v>
      </c>
      <c r="C1214" s="9" t="s">
        <v>21</v>
      </c>
      <c r="D1214" s="9" t="s">
        <v>22</v>
      </c>
      <c r="E1214" s="10" t="s">
        <v>23</v>
      </c>
      <c r="F1214" s="10" t="s">
        <v>24</v>
      </c>
      <c r="G1214" s="10" t="s">
        <v>25</v>
      </c>
    </row>
    <row r="1215" spans="1:7" ht="25.5" x14ac:dyDescent="0.2">
      <c r="B1215" s="104" t="s">
        <v>746</v>
      </c>
      <c r="C1215" s="105" t="s">
        <v>747</v>
      </c>
      <c r="D1215" s="105" t="s">
        <v>746</v>
      </c>
      <c r="E1215" s="106">
        <v>299.99</v>
      </c>
      <c r="F1215" s="107">
        <v>0</v>
      </c>
      <c r="G1215" s="108">
        <f>E1215-(E1215*F1215)</f>
        <v>299.99</v>
      </c>
    </row>
    <row r="1216" spans="1:7" x14ac:dyDescent="0.2">
      <c r="B1216" s="91"/>
      <c r="C1216" s="136"/>
      <c r="D1216" s="136"/>
      <c r="E1216" s="137"/>
      <c r="F1216" s="92" t="s">
        <v>26</v>
      </c>
      <c r="G1216" s="108">
        <f>SUM(G1215:G1215)</f>
        <v>299.99</v>
      </c>
    </row>
    <row r="1217" spans="1:7" ht="13.5" thickBot="1" x14ac:dyDescent="0.25">
      <c r="B1217" s="93"/>
      <c r="C1217" s="94"/>
      <c r="D1217" s="94"/>
      <c r="E1217" s="95" t="s">
        <v>27</v>
      </c>
      <c r="F1217" s="109"/>
      <c r="G1217" s="108">
        <f>G1216*F1217</f>
        <v>0</v>
      </c>
    </row>
    <row r="1218" spans="1:7" ht="13.5" thickBot="1" x14ac:dyDescent="0.25">
      <c r="B1218" s="96"/>
      <c r="C1218" s="97"/>
      <c r="D1218" s="97"/>
      <c r="E1218" s="98"/>
      <c r="F1218" s="99" t="s">
        <v>28</v>
      </c>
      <c r="G1218" s="110">
        <f>SUM(G1216:G1217)</f>
        <v>299.99</v>
      </c>
    </row>
    <row r="1219" spans="1:7" x14ac:dyDescent="0.2">
      <c r="B1219" s="134" t="s">
        <v>29</v>
      </c>
      <c r="C1219" s="135" t="s">
        <v>21</v>
      </c>
      <c r="D1219" s="135" t="s">
        <v>22</v>
      </c>
      <c r="E1219" s="135" t="s">
        <v>23</v>
      </c>
      <c r="F1219" s="135" t="s">
        <v>24</v>
      </c>
      <c r="G1219" s="135" t="s">
        <v>25</v>
      </c>
    </row>
    <row r="1220" spans="1:7" x14ac:dyDescent="0.2">
      <c r="B1220" s="100" t="s">
        <v>30</v>
      </c>
      <c r="C1220" s="100" t="s">
        <v>21</v>
      </c>
      <c r="D1220" s="119" t="s">
        <v>22</v>
      </c>
      <c r="E1220" s="100" t="s">
        <v>23</v>
      </c>
      <c r="F1220" s="100" t="s">
        <v>24</v>
      </c>
      <c r="G1220" s="100" t="s">
        <v>25</v>
      </c>
    </row>
    <row r="1221" spans="1:7" x14ac:dyDescent="0.2">
      <c r="B1221" s="111"/>
      <c r="C1221" s="112"/>
      <c r="D1221" s="112"/>
      <c r="E1221" s="113"/>
      <c r="F1221" s="114"/>
      <c r="G1221" s="115">
        <f t="shared" ref="G1221" si="117">E1221-(E1221*F1221)</f>
        <v>0</v>
      </c>
    </row>
    <row r="1222" spans="1:7" x14ac:dyDescent="0.2">
      <c r="B1222" s="53"/>
      <c r="C1222" s="53"/>
      <c r="D1222" s="54"/>
      <c r="E1222" s="53"/>
      <c r="F1222" s="53"/>
      <c r="G1222" s="53"/>
    </row>
    <row r="1223" spans="1:7" x14ac:dyDescent="0.2">
      <c r="A1223" s="90">
        <v>80</v>
      </c>
      <c r="B1223" s="10" t="s">
        <v>18</v>
      </c>
      <c r="C1223" s="138" t="str">
        <f>IFERROR(VLOOKUP($A1223,'Lot 2 Pricing (IMS)'!$B$6:$C$520,2,FALSE),"")</f>
        <v>hp13spectrewarranty</v>
      </c>
      <c r="D1223" s="139"/>
      <c r="E1223" s="140" t="s">
        <v>19</v>
      </c>
      <c r="F1223" s="141"/>
      <c r="G1223" s="103">
        <f>A1223</f>
        <v>80</v>
      </c>
    </row>
    <row r="1224" spans="1:7" x14ac:dyDescent="0.2">
      <c r="B1224" s="9" t="s">
        <v>20</v>
      </c>
      <c r="C1224" s="9" t="s">
        <v>21</v>
      </c>
      <c r="D1224" s="9" t="s">
        <v>22</v>
      </c>
      <c r="E1224" s="10" t="s">
        <v>23</v>
      </c>
      <c r="F1224" s="10" t="s">
        <v>24</v>
      </c>
      <c r="G1224" s="10" t="s">
        <v>25</v>
      </c>
    </row>
    <row r="1225" spans="1:7" ht="25.5" x14ac:dyDescent="0.2">
      <c r="B1225" s="104" t="s">
        <v>748</v>
      </c>
      <c r="C1225" s="105" t="s">
        <v>749</v>
      </c>
      <c r="D1225" s="105" t="s">
        <v>748</v>
      </c>
      <c r="E1225" s="106">
        <v>906.39</v>
      </c>
      <c r="F1225" s="107">
        <v>0</v>
      </c>
      <c r="G1225" s="108">
        <f>E1225-(E1225*F1225)</f>
        <v>906.39</v>
      </c>
    </row>
    <row r="1226" spans="1:7" x14ac:dyDescent="0.2">
      <c r="B1226" s="91"/>
      <c r="C1226" s="136"/>
      <c r="D1226" s="136"/>
      <c r="E1226" s="137"/>
      <c r="F1226" s="92" t="s">
        <v>26</v>
      </c>
      <c r="G1226" s="108">
        <f>SUM(G1225:G1225)</f>
        <v>906.39</v>
      </c>
    </row>
    <row r="1227" spans="1:7" ht="13.5" thickBot="1" x14ac:dyDescent="0.25">
      <c r="B1227" s="93"/>
      <c r="C1227" s="94"/>
      <c r="D1227" s="94"/>
      <c r="E1227" s="95" t="s">
        <v>27</v>
      </c>
      <c r="F1227" s="109"/>
      <c r="G1227" s="108">
        <f>G1226*F1227</f>
        <v>0</v>
      </c>
    </row>
    <row r="1228" spans="1:7" ht="13.5" thickBot="1" x14ac:dyDescent="0.25">
      <c r="B1228" s="96"/>
      <c r="C1228" s="97"/>
      <c r="D1228" s="97"/>
      <c r="E1228" s="98"/>
      <c r="F1228" s="99" t="s">
        <v>28</v>
      </c>
      <c r="G1228" s="110">
        <f>SUM(G1226:G1227)</f>
        <v>906.39</v>
      </c>
    </row>
    <row r="1229" spans="1:7" x14ac:dyDescent="0.2">
      <c r="B1229" s="134" t="s">
        <v>29</v>
      </c>
      <c r="C1229" s="135" t="s">
        <v>21</v>
      </c>
      <c r="D1229" s="135" t="s">
        <v>22</v>
      </c>
      <c r="E1229" s="135" t="s">
        <v>23</v>
      </c>
      <c r="F1229" s="135" t="s">
        <v>24</v>
      </c>
      <c r="G1229" s="135" t="s">
        <v>25</v>
      </c>
    </row>
    <row r="1230" spans="1:7" x14ac:dyDescent="0.2">
      <c r="B1230" s="100" t="s">
        <v>30</v>
      </c>
      <c r="C1230" s="100" t="s">
        <v>21</v>
      </c>
      <c r="D1230" s="119" t="s">
        <v>22</v>
      </c>
      <c r="E1230" s="100" t="s">
        <v>23</v>
      </c>
      <c r="F1230" s="100" t="s">
        <v>24</v>
      </c>
      <c r="G1230" s="100" t="s">
        <v>25</v>
      </c>
    </row>
    <row r="1231" spans="1:7" x14ac:dyDescent="0.2">
      <c r="B1231" s="111"/>
      <c r="C1231" s="112"/>
      <c r="D1231" s="112"/>
      <c r="E1231" s="113"/>
      <c r="F1231" s="114"/>
      <c r="G1231" s="115">
        <f t="shared" ref="G1231" si="118">E1231-(E1231*F1231)</f>
        <v>0</v>
      </c>
    </row>
    <row r="1232" spans="1:7" x14ac:dyDescent="0.2">
      <c r="B1232" s="53"/>
      <c r="C1232" s="53"/>
      <c r="D1232" s="54"/>
      <c r="E1232" s="53"/>
      <c r="F1232" s="53"/>
      <c r="G1232" s="53"/>
    </row>
    <row r="1233" spans="1:7" x14ac:dyDescent="0.2">
      <c r="A1233" s="90">
        <v>81</v>
      </c>
      <c r="B1233" s="10" t="s">
        <v>18</v>
      </c>
      <c r="C1233" s="138" t="str">
        <f>IFERROR(VLOOKUP($A1233,'Lot 2 Pricing (IMS)'!$B$6:$C$520,2,FALSE),"")</f>
        <v>hp16spectrewarranty</v>
      </c>
      <c r="D1233" s="139"/>
      <c r="E1233" s="140" t="s">
        <v>19</v>
      </c>
      <c r="F1233" s="141"/>
      <c r="G1233" s="103">
        <f>A1233</f>
        <v>81</v>
      </c>
    </row>
    <row r="1234" spans="1:7" x14ac:dyDescent="0.2">
      <c r="B1234" s="9" t="s">
        <v>20</v>
      </c>
      <c r="C1234" s="9" t="s">
        <v>21</v>
      </c>
      <c r="D1234" s="9" t="s">
        <v>22</v>
      </c>
      <c r="E1234" s="10" t="s">
        <v>23</v>
      </c>
      <c r="F1234" s="10" t="s">
        <v>24</v>
      </c>
      <c r="G1234" s="10" t="s">
        <v>25</v>
      </c>
    </row>
    <row r="1235" spans="1:7" ht="25.5" x14ac:dyDescent="0.2">
      <c r="B1235" s="104" t="s">
        <v>750</v>
      </c>
      <c r="C1235" s="105" t="s">
        <v>749</v>
      </c>
      <c r="D1235" s="105" t="s">
        <v>750</v>
      </c>
      <c r="E1235" s="106">
        <v>906.39</v>
      </c>
      <c r="F1235" s="107">
        <v>0</v>
      </c>
      <c r="G1235" s="108">
        <f>E1235-(E1235*F1235)</f>
        <v>906.39</v>
      </c>
    </row>
    <row r="1236" spans="1:7" x14ac:dyDescent="0.2">
      <c r="B1236" s="91"/>
      <c r="C1236" s="136"/>
      <c r="D1236" s="136"/>
      <c r="E1236" s="137"/>
      <c r="F1236" s="92" t="s">
        <v>26</v>
      </c>
      <c r="G1236" s="108">
        <f>SUM(G1235:G1235)</f>
        <v>906.39</v>
      </c>
    </row>
    <row r="1237" spans="1:7" ht="13.5" thickBot="1" x14ac:dyDescent="0.25">
      <c r="B1237" s="93"/>
      <c r="C1237" s="94"/>
      <c r="D1237" s="94"/>
      <c r="E1237" s="95" t="s">
        <v>27</v>
      </c>
      <c r="F1237" s="109"/>
      <c r="G1237" s="108">
        <f>G1236*F1237</f>
        <v>0</v>
      </c>
    </row>
    <row r="1238" spans="1:7" ht="13.5" thickBot="1" x14ac:dyDescent="0.25">
      <c r="B1238" s="96"/>
      <c r="C1238" s="97"/>
      <c r="D1238" s="97"/>
      <c r="E1238" s="98"/>
      <c r="F1238" s="99" t="s">
        <v>28</v>
      </c>
      <c r="G1238" s="110">
        <f>SUM(G1236:G1237)</f>
        <v>906.39</v>
      </c>
    </row>
    <row r="1239" spans="1:7" x14ac:dyDescent="0.2">
      <c r="B1239" s="134" t="s">
        <v>29</v>
      </c>
      <c r="C1239" s="135" t="s">
        <v>21</v>
      </c>
      <c r="D1239" s="135" t="s">
        <v>22</v>
      </c>
      <c r="E1239" s="135" t="s">
        <v>23</v>
      </c>
      <c r="F1239" s="135" t="s">
        <v>24</v>
      </c>
      <c r="G1239" s="135" t="s">
        <v>25</v>
      </c>
    </row>
    <row r="1240" spans="1:7" x14ac:dyDescent="0.2">
      <c r="B1240" s="100" t="s">
        <v>30</v>
      </c>
      <c r="C1240" s="100" t="s">
        <v>21</v>
      </c>
      <c r="D1240" s="119" t="s">
        <v>22</v>
      </c>
      <c r="E1240" s="100" t="s">
        <v>23</v>
      </c>
      <c r="F1240" s="100" t="s">
        <v>24</v>
      </c>
      <c r="G1240" s="100" t="s">
        <v>25</v>
      </c>
    </row>
    <row r="1241" spans="1:7" x14ac:dyDescent="0.2">
      <c r="B1241" s="111"/>
      <c r="C1241" s="112"/>
      <c r="D1241" s="112"/>
      <c r="E1241" s="113"/>
      <c r="F1241" s="114"/>
      <c r="G1241" s="115">
        <f t="shared" ref="G1241" si="119">E1241-(E1241*F1241)</f>
        <v>0</v>
      </c>
    </row>
    <row r="1242" spans="1:7" x14ac:dyDescent="0.2">
      <c r="B1242" s="53"/>
      <c r="C1242" s="53"/>
      <c r="D1242" s="54"/>
      <c r="E1242" s="53"/>
      <c r="F1242" s="53"/>
      <c r="G1242" s="53"/>
    </row>
    <row r="1243" spans="1:7" x14ac:dyDescent="0.2">
      <c r="A1243" s="90">
        <v>82</v>
      </c>
      <c r="B1243" s="10" t="s">
        <v>18</v>
      </c>
      <c r="C1243" s="138" t="str">
        <f>IFERROR(VLOOKUP($A1243,'Lot 2 Pricing (IMS)'!$B$6:$C$520,2,FALSE),"")</f>
        <v>samsungbookwarranty</v>
      </c>
      <c r="D1243" s="139"/>
      <c r="E1243" s="140" t="s">
        <v>19</v>
      </c>
      <c r="F1243" s="141"/>
      <c r="G1243" s="103">
        <f>A1243</f>
        <v>82</v>
      </c>
    </row>
    <row r="1244" spans="1:7" x14ac:dyDescent="0.2">
      <c r="B1244" s="9" t="s">
        <v>20</v>
      </c>
      <c r="C1244" s="9" t="s">
        <v>21</v>
      </c>
      <c r="D1244" s="9" t="s">
        <v>22</v>
      </c>
      <c r="E1244" s="10" t="s">
        <v>23</v>
      </c>
      <c r="F1244" s="10" t="s">
        <v>24</v>
      </c>
      <c r="G1244" s="10" t="s">
        <v>25</v>
      </c>
    </row>
    <row r="1245" spans="1:7" ht="25.5" x14ac:dyDescent="0.2">
      <c r="B1245" s="104" t="s">
        <v>751</v>
      </c>
      <c r="C1245" s="105" t="s">
        <v>752</v>
      </c>
      <c r="D1245" s="105" t="s">
        <v>751</v>
      </c>
      <c r="E1245" s="106">
        <v>906.39</v>
      </c>
      <c r="F1245" s="107">
        <v>0</v>
      </c>
      <c r="G1245" s="108">
        <f>E1245-(E1245*F1245)</f>
        <v>906.39</v>
      </c>
    </row>
    <row r="1246" spans="1:7" x14ac:dyDescent="0.2">
      <c r="B1246" s="91"/>
      <c r="C1246" s="136"/>
      <c r="D1246" s="136"/>
      <c r="E1246" s="137"/>
      <c r="F1246" s="92" t="s">
        <v>26</v>
      </c>
      <c r="G1246" s="108">
        <f>SUM(G1245:G1245)</f>
        <v>906.39</v>
      </c>
    </row>
    <row r="1247" spans="1:7" ht="13.5" thickBot="1" x14ac:dyDescent="0.25">
      <c r="B1247" s="93"/>
      <c r="C1247" s="94"/>
      <c r="D1247" s="94"/>
      <c r="E1247" s="95" t="s">
        <v>27</v>
      </c>
      <c r="F1247" s="109"/>
      <c r="G1247" s="108">
        <f>G1246*F1247</f>
        <v>0</v>
      </c>
    </row>
    <row r="1248" spans="1:7" ht="13.5" thickBot="1" x14ac:dyDescent="0.25">
      <c r="B1248" s="96"/>
      <c r="C1248" s="97"/>
      <c r="D1248" s="97"/>
      <c r="E1248" s="98"/>
      <c r="F1248" s="99" t="s">
        <v>28</v>
      </c>
      <c r="G1248" s="110">
        <f>SUM(G1246:G1247)</f>
        <v>906.39</v>
      </c>
    </row>
    <row r="1249" spans="1:7" x14ac:dyDescent="0.2">
      <c r="B1249" s="134" t="s">
        <v>29</v>
      </c>
      <c r="C1249" s="135" t="s">
        <v>21</v>
      </c>
      <c r="D1249" s="135" t="s">
        <v>22</v>
      </c>
      <c r="E1249" s="135" t="s">
        <v>23</v>
      </c>
      <c r="F1249" s="135" t="s">
        <v>24</v>
      </c>
      <c r="G1249" s="135" t="s">
        <v>25</v>
      </c>
    </row>
    <row r="1250" spans="1:7" x14ac:dyDescent="0.2">
      <c r="B1250" s="100" t="s">
        <v>30</v>
      </c>
      <c r="C1250" s="100" t="s">
        <v>21</v>
      </c>
      <c r="D1250" s="119" t="s">
        <v>22</v>
      </c>
      <c r="E1250" s="100" t="s">
        <v>23</v>
      </c>
      <c r="F1250" s="100" t="s">
        <v>24</v>
      </c>
      <c r="G1250" s="100" t="s">
        <v>25</v>
      </c>
    </row>
    <row r="1251" spans="1:7" x14ac:dyDescent="0.2">
      <c r="B1251" s="111"/>
      <c r="C1251" s="112"/>
      <c r="D1251" s="112"/>
      <c r="E1251" s="113"/>
      <c r="F1251" s="114"/>
      <c r="G1251" s="115">
        <f t="shared" ref="G1251" si="120">E1251-(E1251*F1251)</f>
        <v>0</v>
      </c>
    </row>
    <row r="1252" spans="1:7" x14ac:dyDescent="0.2">
      <c r="B1252" s="53"/>
      <c r="C1252" s="53"/>
      <c r="D1252" s="54"/>
      <c r="E1252" s="53"/>
      <c r="F1252" s="53"/>
      <c r="G1252" s="53"/>
    </row>
    <row r="1253" spans="1:7" x14ac:dyDescent="0.2">
      <c r="A1253" s="90">
        <v>83</v>
      </c>
      <c r="B1253" s="10" t="s">
        <v>18</v>
      </c>
      <c r="C1253" s="138" t="str">
        <f>IFERROR(VLOOKUP($A1253,'Lot 2 Pricing (IMS)'!$B$6:$C$520,2,FALSE),"")</f>
        <v>hp14envy2023warranty</v>
      </c>
      <c r="D1253" s="139"/>
      <c r="E1253" s="140" t="s">
        <v>19</v>
      </c>
      <c r="F1253" s="141"/>
      <c r="G1253" s="103">
        <f>A1253</f>
        <v>83</v>
      </c>
    </row>
    <row r="1254" spans="1:7" x14ac:dyDescent="0.2">
      <c r="B1254" s="9" t="s">
        <v>20</v>
      </c>
      <c r="C1254" s="9" t="s">
        <v>21</v>
      </c>
      <c r="D1254" s="9" t="s">
        <v>22</v>
      </c>
      <c r="E1254" s="10" t="s">
        <v>23</v>
      </c>
      <c r="F1254" s="10" t="s">
        <v>24</v>
      </c>
      <c r="G1254" s="10" t="s">
        <v>25</v>
      </c>
    </row>
    <row r="1255" spans="1:7" ht="25.5" x14ac:dyDescent="0.2">
      <c r="B1255" s="104" t="s">
        <v>753</v>
      </c>
      <c r="C1255" s="105" t="s">
        <v>749</v>
      </c>
      <c r="D1255" s="105" t="s">
        <v>753</v>
      </c>
      <c r="E1255" s="106">
        <v>906.39</v>
      </c>
      <c r="F1255" s="107">
        <v>0</v>
      </c>
      <c r="G1255" s="108">
        <f>E1255-(E1255*F1255)</f>
        <v>906.39</v>
      </c>
    </row>
    <row r="1256" spans="1:7" x14ac:dyDescent="0.2">
      <c r="B1256" s="91"/>
      <c r="C1256" s="136"/>
      <c r="D1256" s="136"/>
      <c r="E1256" s="137"/>
      <c r="F1256" s="92" t="s">
        <v>26</v>
      </c>
      <c r="G1256" s="108">
        <f>SUM(G1255:G1255)</f>
        <v>906.39</v>
      </c>
    </row>
    <row r="1257" spans="1:7" ht="13.5" thickBot="1" x14ac:dyDescent="0.25">
      <c r="B1257" s="93"/>
      <c r="C1257" s="94"/>
      <c r="D1257" s="94"/>
      <c r="E1257" s="95" t="s">
        <v>27</v>
      </c>
      <c r="F1257" s="109"/>
      <c r="G1257" s="108">
        <f>G1256*F1257</f>
        <v>0</v>
      </c>
    </row>
    <row r="1258" spans="1:7" ht="13.5" thickBot="1" x14ac:dyDescent="0.25">
      <c r="B1258" s="96"/>
      <c r="C1258" s="97"/>
      <c r="D1258" s="97"/>
      <c r="E1258" s="98"/>
      <c r="F1258" s="99" t="s">
        <v>28</v>
      </c>
      <c r="G1258" s="110">
        <f>SUM(G1256:G1257)</f>
        <v>906.39</v>
      </c>
    </row>
    <row r="1259" spans="1:7" x14ac:dyDescent="0.2">
      <c r="B1259" s="134" t="s">
        <v>29</v>
      </c>
      <c r="C1259" s="135" t="s">
        <v>21</v>
      </c>
      <c r="D1259" s="135" t="s">
        <v>22</v>
      </c>
      <c r="E1259" s="135" t="s">
        <v>23</v>
      </c>
      <c r="F1259" s="135" t="s">
        <v>24</v>
      </c>
      <c r="G1259" s="135" t="s">
        <v>25</v>
      </c>
    </row>
    <row r="1260" spans="1:7" x14ac:dyDescent="0.2">
      <c r="B1260" s="100" t="s">
        <v>30</v>
      </c>
      <c r="C1260" s="100" t="s">
        <v>21</v>
      </c>
      <c r="D1260" s="119" t="s">
        <v>22</v>
      </c>
      <c r="E1260" s="100" t="s">
        <v>23</v>
      </c>
      <c r="F1260" s="100" t="s">
        <v>24</v>
      </c>
      <c r="G1260" s="100" t="s">
        <v>25</v>
      </c>
    </row>
    <row r="1261" spans="1:7" x14ac:dyDescent="0.2">
      <c r="B1261" s="111"/>
      <c r="C1261" s="112"/>
      <c r="D1261" s="112"/>
      <c r="E1261" s="113"/>
      <c r="F1261" s="114"/>
      <c r="G1261" s="115">
        <f t="shared" ref="G1261" si="121">E1261-(E1261*F1261)</f>
        <v>0</v>
      </c>
    </row>
    <row r="1262" spans="1:7" x14ac:dyDescent="0.2">
      <c r="B1262" s="53"/>
      <c r="C1262" s="53"/>
      <c r="D1262" s="54"/>
      <c r="E1262" s="53"/>
      <c r="F1262" s="53"/>
      <c r="G1262" s="53"/>
    </row>
    <row r="1263" spans="1:7" x14ac:dyDescent="0.2">
      <c r="A1263" s="90">
        <v>84</v>
      </c>
      <c r="B1263" s="10" t="s">
        <v>18</v>
      </c>
      <c r="C1263" s="138" t="str">
        <f>IFERROR(VLOOKUP($A1263,'Lot 2 Pricing (IMS)'!$B$6:$C$520,2,FALSE),"")</f>
        <v>asusrog16warranty</v>
      </c>
      <c r="D1263" s="139"/>
      <c r="E1263" s="140" t="s">
        <v>19</v>
      </c>
      <c r="F1263" s="141"/>
      <c r="G1263" s="103">
        <f>A1263</f>
        <v>84</v>
      </c>
    </row>
    <row r="1264" spans="1:7" x14ac:dyDescent="0.2">
      <c r="B1264" s="9" t="s">
        <v>20</v>
      </c>
      <c r="C1264" s="9" t="s">
        <v>21</v>
      </c>
      <c r="D1264" s="9" t="s">
        <v>22</v>
      </c>
      <c r="E1264" s="10" t="s">
        <v>23</v>
      </c>
      <c r="F1264" s="10" t="s">
        <v>24</v>
      </c>
      <c r="G1264" s="10" t="s">
        <v>25</v>
      </c>
    </row>
    <row r="1265" spans="1:7" ht="25.5" x14ac:dyDescent="0.2">
      <c r="B1265" s="104" t="s">
        <v>754</v>
      </c>
      <c r="C1265" s="105" t="s">
        <v>745</v>
      </c>
      <c r="D1265" s="105" t="s">
        <v>754</v>
      </c>
      <c r="E1265" s="106">
        <v>906.39</v>
      </c>
      <c r="F1265" s="107">
        <v>0</v>
      </c>
      <c r="G1265" s="108">
        <f>E1265-(E1265*F1265)</f>
        <v>906.39</v>
      </c>
    </row>
    <row r="1266" spans="1:7" x14ac:dyDescent="0.2">
      <c r="B1266" s="91"/>
      <c r="C1266" s="136"/>
      <c r="D1266" s="136"/>
      <c r="E1266" s="137"/>
      <c r="F1266" s="92" t="s">
        <v>26</v>
      </c>
      <c r="G1266" s="108">
        <f>SUM(G1265:G1265)</f>
        <v>906.39</v>
      </c>
    </row>
    <row r="1267" spans="1:7" ht="13.5" thickBot="1" x14ac:dyDescent="0.25">
      <c r="B1267" s="93"/>
      <c r="C1267" s="94"/>
      <c r="D1267" s="94"/>
      <c r="E1267" s="95" t="s">
        <v>27</v>
      </c>
      <c r="F1267" s="109"/>
      <c r="G1267" s="108">
        <f>G1266*F1267</f>
        <v>0</v>
      </c>
    </row>
    <row r="1268" spans="1:7" ht="13.5" thickBot="1" x14ac:dyDescent="0.25">
      <c r="B1268" s="96"/>
      <c r="C1268" s="97"/>
      <c r="D1268" s="97"/>
      <c r="E1268" s="98"/>
      <c r="F1268" s="99" t="s">
        <v>28</v>
      </c>
      <c r="G1268" s="110">
        <f>SUM(G1266:G1267)</f>
        <v>906.39</v>
      </c>
    </row>
    <row r="1269" spans="1:7" x14ac:dyDescent="0.2">
      <c r="B1269" s="134" t="s">
        <v>29</v>
      </c>
      <c r="C1269" s="135" t="s">
        <v>21</v>
      </c>
      <c r="D1269" s="135" t="s">
        <v>22</v>
      </c>
      <c r="E1269" s="135" t="s">
        <v>23</v>
      </c>
      <c r="F1269" s="135" t="s">
        <v>24</v>
      </c>
      <c r="G1269" s="135" t="s">
        <v>25</v>
      </c>
    </row>
    <row r="1270" spans="1:7" x14ac:dyDescent="0.2">
      <c r="B1270" s="100" t="s">
        <v>30</v>
      </c>
      <c r="C1270" s="100" t="s">
        <v>21</v>
      </c>
      <c r="D1270" s="119" t="s">
        <v>22</v>
      </c>
      <c r="E1270" s="100" t="s">
        <v>23</v>
      </c>
      <c r="F1270" s="100" t="s">
        <v>24</v>
      </c>
      <c r="G1270" s="100" t="s">
        <v>25</v>
      </c>
    </row>
    <row r="1271" spans="1:7" x14ac:dyDescent="0.2">
      <c r="B1271" s="111"/>
      <c r="C1271" s="112"/>
      <c r="D1271" s="112"/>
      <c r="E1271" s="113"/>
      <c r="F1271" s="114"/>
      <c r="G1271" s="115">
        <f t="shared" ref="G1271" si="122">E1271-(E1271*F1271)</f>
        <v>0</v>
      </c>
    </row>
    <row r="1272" spans="1:7" x14ac:dyDescent="0.2">
      <c r="B1272" s="53"/>
      <c r="C1272" s="53"/>
      <c r="D1272" s="54"/>
      <c r="E1272" s="53"/>
      <c r="F1272" s="53"/>
      <c r="G1272" s="53"/>
    </row>
    <row r="1273" spans="1:7" x14ac:dyDescent="0.2">
      <c r="A1273" s="90">
        <v>85</v>
      </c>
      <c r="B1273" s="10" t="s">
        <v>18</v>
      </c>
      <c r="C1273" s="138" t="str">
        <f>IFERROR(VLOOKUP($A1273,'Lot 2 Pricing (IMS)'!$B$6:$C$520,2,FALSE),"")</f>
        <v>hpomen16warranty</v>
      </c>
      <c r="D1273" s="139"/>
      <c r="E1273" s="140" t="s">
        <v>19</v>
      </c>
      <c r="F1273" s="141"/>
      <c r="G1273" s="103">
        <f>A1273</f>
        <v>85</v>
      </c>
    </row>
    <row r="1274" spans="1:7" x14ac:dyDescent="0.2">
      <c r="B1274" s="9" t="s">
        <v>20</v>
      </c>
      <c r="C1274" s="9" t="s">
        <v>21</v>
      </c>
      <c r="D1274" s="9" t="s">
        <v>22</v>
      </c>
      <c r="E1274" s="10" t="s">
        <v>23</v>
      </c>
      <c r="F1274" s="10" t="s">
        <v>24</v>
      </c>
      <c r="G1274" s="10" t="s">
        <v>25</v>
      </c>
    </row>
    <row r="1275" spans="1:7" ht="25.5" x14ac:dyDescent="0.2">
      <c r="B1275" s="104" t="s">
        <v>755</v>
      </c>
      <c r="C1275" s="105" t="s">
        <v>749</v>
      </c>
      <c r="D1275" s="105" t="s">
        <v>755</v>
      </c>
      <c r="E1275" s="106">
        <v>906.39</v>
      </c>
      <c r="F1275" s="107">
        <v>0</v>
      </c>
      <c r="G1275" s="108">
        <f>E1275-(E1275*F1275)</f>
        <v>906.39</v>
      </c>
    </row>
    <row r="1276" spans="1:7" x14ac:dyDescent="0.2">
      <c r="B1276" s="91"/>
      <c r="C1276" s="136"/>
      <c r="D1276" s="136"/>
      <c r="E1276" s="137"/>
      <c r="F1276" s="92" t="s">
        <v>26</v>
      </c>
      <c r="G1276" s="108">
        <f>SUM(G1275:G1275)</f>
        <v>906.39</v>
      </c>
    </row>
    <row r="1277" spans="1:7" ht="13.5" thickBot="1" x14ac:dyDescent="0.25">
      <c r="B1277" s="93"/>
      <c r="C1277" s="94"/>
      <c r="D1277" s="94"/>
      <c r="E1277" s="95" t="s">
        <v>27</v>
      </c>
      <c r="F1277" s="109"/>
      <c r="G1277" s="108">
        <f>G1276*F1277</f>
        <v>0</v>
      </c>
    </row>
    <row r="1278" spans="1:7" ht="13.5" thickBot="1" x14ac:dyDescent="0.25">
      <c r="B1278" s="96"/>
      <c r="C1278" s="97"/>
      <c r="D1278" s="97"/>
      <c r="E1278" s="98"/>
      <c r="F1278" s="99" t="s">
        <v>28</v>
      </c>
      <c r="G1278" s="110">
        <f>SUM(G1276:G1277)</f>
        <v>906.39</v>
      </c>
    </row>
    <row r="1279" spans="1:7" x14ac:dyDescent="0.2">
      <c r="B1279" s="134" t="s">
        <v>29</v>
      </c>
      <c r="C1279" s="135" t="s">
        <v>21</v>
      </c>
      <c r="D1279" s="135" t="s">
        <v>22</v>
      </c>
      <c r="E1279" s="135" t="s">
        <v>23</v>
      </c>
      <c r="F1279" s="135" t="s">
        <v>24</v>
      </c>
      <c r="G1279" s="135" t="s">
        <v>25</v>
      </c>
    </row>
    <row r="1280" spans="1:7" x14ac:dyDescent="0.2">
      <c r="B1280" s="100" t="s">
        <v>30</v>
      </c>
      <c r="C1280" s="100" t="s">
        <v>21</v>
      </c>
      <c r="D1280" s="119" t="s">
        <v>22</v>
      </c>
      <c r="E1280" s="100" t="s">
        <v>23</v>
      </c>
      <c r="F1280" s="100" t="s">
        <v>24</v>
      </c>
      <c r="G1280" s="100" t="s">
        <v>25</v>
      </c>
    </row>
    <row r="1281" spans="1:7" x14ac:dyDescent="0.2">
      <c r="B1281" s="111"/>
      <c r="C1281" s="112"/>
      <c r="D1281" s="112"/>
      <c r="E1281" s="113"/>
      <c r="F1281" s="114"/>
      <c r="G1281" s="115">
        <f t="shared" ref="G1281" si="123">E1281-(E1281*F1281)</f>
        <v>0</v>
      </c>
    </row>
    <row r="1283" spans="1:7" x14ac:dyDescent="0.2">
      <c r="A1283" s="90">
        <v>86</v>
      </c>
      <c r="B1283" s="10" t="s">
        <v>18</v>
      </c>
      <c r="C1283" s="138" t="str">
        <f>IFERROR(VLOOKUP($A1283,'Lot 2 Pricing (IMS)'!$B$6:$C$520,2,FALSE),"")</f>
        <v>asus156oled</v>
      </c>
      <c r="D1283" s="139"/>
      <c r="E1283" s="140" t="s">
        <v>19</v>
      </c>
      <c r="F1283" s="141"/>
      <c r="G1283" s="127">
        <f>A1283</f>
        <v>86</v>
      </c>
    </row>
    <row r="1284" spans="1:7" x14ac:dyDescent="0.2">
      <c r="B1284" s="9" t="s">
        <v>20</v>
      </c>
      <c r="C1284" s="9" t="s">
        <v>21</v>
      </c>
      <c r="D1284" s="9" t="s">
        <v>22</v>
      </c>
      <c r="E1284" s="10" t="s">
        <v>23</v>
      </c>
      <c r="F1284" s="10" t="s">
        <v>24</v>
      </c>
      <c r="G1284" s="10" t="s">
        <v>25</v>
      </c>
    </row>
    <row r="1285" spans="1:7" ht="25.5" x14ac:dyDescent="0.2">
      <c r="B1285" s="104" t="s">
        <v>766</v>
      </c>
      <c r="C1285" s="105" t="s">
        <v>767</v>
      </c>
      <c r="D1285" s="128" t="s">
        <v>766</v>
      </c>
      <c r="E1285" s="106">
        <v>5399.99</v>
      </c>
      <c r="F1285" s="107">
        <v>0.2</v>
      </c>
      <c r="G1285" s="108">
        <f>E1285-(E1285*F1285)</f>
        <v>4319.9920000000002</v>
      </c>
    </row>
    <row r="1286" spans="1:7" x14ac:dyDescent="0.2">
      <c r="B1286" s="104" t="s">
        <v>31</v>
      </c>
      <c r="C1286" s="105" t="s">
        <v>32</v>
      </c>
      <c r="D1286" s="128" t="s">
        <v>33</v>
      </c>
      <c r="E1286" s="106">
        <v>0</v>
      </c>
      <c r="F1286" s="107">
        <v>0</v>
      </c>
      <c r="G1286" s="108"/>
    </row>
    <row r="1287" spans="1:7" x14ac:dyDescent="0.2">
      <c r="B1287" s="104" t="s">
        <v>34</v>
      </c>
      <c r="C1287" s="105" t="s">
        <v>79</v>
      </c>
      <c r="D1287" s="128" t="s">
        <v>80</v>
      </c>
      <c r="E1287" s="106">
        <v>0</v>
      </c>
      <c r="F1287" s="107">
        <v>0</v>
      </c>
      <c r="G1287" s="108"/>
    </row>
    <row r="1288" spans="1:7" x14ac:dyDescent="0.2">
      <c r="B1288" s="104" t="s">
        <v>37</v>
      </c>
      <c r="C1288" s="105" t="s">
        <v>529</v>
      </c>
      <c r="D1288" s="128">
        <v>98106</v>
      </c>
      <c r="E1288" s="106">
        <v>0</v>
      </c>
      <c r="F1288" s="107">
        <v>0</v>
      </c>
      <c r="G1288" s="108"/>
    </row>
    <row r="1289" spans="1:7" x14ac:dyDescent="0.2">
      <c r="B1289" s="104" t="s">
        <v>39</v>
      </c>
      <c r="C1289" s="105" t="s">
        <v>40</v>
      </c>
      <c r="D1289" s="128" t="s">
        <v>41</v>
      </c>
      <c r="E1289" s="106">
        <v>0</v>
      </c>
      <c r="F1289" s="107">
        <v>0</v>
      </c>
      <c r="G1289" s="108"/>
    </row>
    <row r="1290" spans="1:7" x14ac:dyDescent="0.2">
      <c r="B1290" s="104" t="s">
        <v>42</v>
      </c>
      <c r="C1290" s="105" t="s">
        <v>43</v>
      </c>
      <c r="D1290" s="128">
        <v>98659</v>
      </c>
      <c r="E1290" s="106">
        <v>0</v>
      </c>
      <c r="F1290" s="107">
        <v>0</v>
      </c>
      <c r="G1290" s="108"/>
    </row>
    <row r="1291" spans="1:7" x14ac:dyDescent="0.2">
      <c r="B1291" s="104" t="s">
        <v>44</v>
      </c>
      <c r="C1291" s="105" t="s">
        <v>45</v>
      </c>
      <c r="D1291" s="128" t="s">
        <v>46</v>
      </c>
      <c r="E1291" s="106">
        <v>0</v>
      </c>
      <c r="F1291" s="107">
        <v>0</v>
      </c>
      <c r="G1291" s="108"/>
    </row>
    <row r="1292" spans="1:7" x14ac:dyDescent="0.2">
      <c r="B1292" s="104" t="s">
        <v>47</v>
      </c>
      <c r="C1292" s="105" t="s">
        <v>48</v>
      </c>
      <c r="D1292" s="128" t="s">
        <v>49</v>
      </c>
      <c r="E1292" s="106">
        <v>0</v>
      </c>
      <c r="F1292" s="107">
        <v>0</v>
      </c>
      <c r="G1292" s="108"/>
    </row>
    <row r="1293" spans="1:7" x14ac:dyDescent="0.2">
      <c r="B1293" s="104" t="s">
        <v>58</v>
      </c>
      <c r="C1293" s="105" t="s">
        <v>50</v>
      </c>
      <c r="D1293" s="128" t="s">
        <v>51</v>
      </c>
      <c r="E1293" s="106">
        <v>0</v>
      </c>
      <c r="F1293" s="107">
        <v>0</v>
      </c>
      <c r="G1293" s="108"/>
    </row>
    <row r="1294" spans="1:7" x14ac:dyDescent="0.2">
      <c r="B1294" s="91"/>
      <c r="C1294" s="136"/>
      <c r="D1294" s="136"/>
      <c r="E1294" s="137"/>
      <c r="F1294" s="92" t="s">
        <v>26</v>
      </c>
      <c r="G1294" s="108">
        <f>SUM(G1285:G1293)</f>
        <v>4319.9920000000002</v>
      </c>
    </row>
    <row r="1295" spans="1:7" ht="13.5" thickBot="1" x14ac:dyDescent="0.25">
      <c r="B1295" s="93"/>
      <c r="C1295" s="94"/>
      <c r="D1295" s="94"/>
      <c r="E1295" s="95" t="s">
        <v>27</v>
      </c>
      <c r="F1295" s="109"/>
      <c r="G1295" s="108">
        <f>G1294*F1295</f>
        <v>0</v>
      </c>
    </row>
    <row r="1296" spans="1:7" ht="13.5" thickBot="1" x14ac:dyDescent="0.25">
      <c r="B1296" s="96"/>
      <c r="C1296" s="97"/>
      <c r="D1296" s="97"/>
      <c r="E1296" s="98"/>
      <c r="F1296" s="99" t="s">
        <v>28</v>
      </c>
      <c r="G1296" s="110">
        <f>SUM(G1294:G1295)</f>
        <v>4319.9920000000002</v>
      </c>
    </row>
    <row r="1297" spans="1:7" x14ac:dyDescent="0.2">
      <c r="B1297" s="134" t="s">
        <v>29</v>
      </c>
      <c r="C1297" s="135" t="s">
        <v>21</v>
      </c>
      <c r="D1297" s="135" t="s">
        <v>22</v>
      </c>
      <c r="E1297" s="135" t="s">
        <v>23</v>
      </c>
      <c r="F1297" s="135" t="s">
        <v>24</v>
      </c>
      <c r="G1297" s="135" t="s">
        <v>25</v>
      </c>
    </row>
    <row r="1298" spans="1:7" x14ac:dyDescent="0.2">
      <c r="B1298" s="100" t="s">
        <v>30</v>
      </c>
      <c r="C1298" s="100" t="s">
        <v>21</v>
      </c>
      <c r="D1298" s="119" t="s">
        <v>22</v>
      </c>
      <c r="E1298" s="100" t="s">
        <v>23</v>
      </c>
      <c r="F1298" s="100" t="s">
        <v>24</v>
      </c>
      <c r="G1298" s="100" t="s">
        <v>25</v>
      </c>
    </row>
    <row r="1299" spans="1:7" x14ac:dyDescent="0.2">
      <c r="B1299" s="104" t="s">
        <v>775</v>
      </c>
      <c r="C1299" s="105" t="s">
        <v>776</v>
      </c>
      <c r="D1299" s="105" t="s">
        <v>775</v>
      </c>
      <c r="E1299" s="106">
        <v>399.99</v>
      </c>
      <c r="F1299" s="107">
        <v>0.1</v>
      </c>
      <c r="G1299" s="108">
        <f t="shared" ref="G1299:G1306" si="124">E1299-(E1299*F1299)</f>
        <v>359.99099999999999</v>
      </c>
    </row>
    <row r="1300" spans="1:7" x14ac:dyDescent="0.2">
      <c r="B1300" s="104" t="s">
        <v>777</v>
      </c>
      <c r="C1300" s="105" t="s">
        <v>778</v>
      </c>
      <c r="D1300" s="105" t="s">
        <v>779</v>
      </c>
      <c r="E1300" s="106">
        <v>299.99</v>
      </c>
      <c r="F1300" s="107">
        <v>0.1</v>
      </c>
      <c r="G1300" s="108">
        <f t="shared" si="124"/>
        <v>269.99099999999999</v>
      </c>
    </row>
    <row r="1301" spans="1:7" x14ac:dyDescent="0.2">
      <c r="B1301" s="104" t="s">
        <v>780</v>
      </c>
      <c r="C1301" s="105" t="s">
        <v>781</v>
      </c>
      <c r="D1301" s="105" t="s">
        <v>782</v>
      </c>
      <c r="E1301" s="106">
        <v>169.99</v>
      </c>
      <c r="F1301" s="107">
        <v>0.1</v>
      </c>
      <c r="G1301" s="108">
        <f t="shared" si="124"/>
        <v>152.99100000000001</v>
      </c>
    </row>
    <row r="1302" spans="1:7" x14ac:dyDescent="0.2">
      <c r="B1302" s="104" t="s">
        <v>783</v>
      </c>
      <c r="C1302" s="105" t="s">
        <v>784</v>
      </c>
      <c r="D1302" s="105" t="s">
        <v>785</v>
      </c>
      <c r="E1302" s="106">
        <v>1099.99</v>
      </c>
      <c r="F1302" s="107">
        <v>0.1</v>
      </c>
      <c r="G1302" s="108">
        <f t="shared" si="124"/>
        <v>989.99099999999999</v>
      </c>
    </row>
    <row r="1303" spans="1:7" x14ac:dyDescent="0.2">
      <c r="B1303" s="104" t="s">
        <v>786</v>
      </c>
      <c r="C1303" s="105" t="s">
        <v>787</v>
      </c>
      <c r="D1303" s="105" t="s">
        <v>788</v>
      </c>
      <c r="E1303" s="106">
        <v>339.99</v>
      </c>
      <c r="F1303" s="107">
        <v>0.1</v>
      </c>
      <c r="G1303" s="108">
        <f t="shared" si="124"/>
        <v>305.99099999999999</v>
      </c>
    </row>
    <row r="1304" spans="1:7" x14ac:dyDescent="0.2">
      <c r="B1304" s="104" t="s">
        <v>789</v>
      </c>
      <c r="C1304" s="105" t="s">
        <v>790</v>
      </c>
      <c r="D1304" s="105" t="s">
        <v>791</v>
      </c>
      <c r="E1304" s="106">
        <v>519.99</v>
      </c>
      <c r="F1304" s="107">
        <v>0.1</v>
      </c>
      <c r="G1304" s="108">
        <f t="shared" si="124"/>
        <v>467.99099999999999</v>
      </c>
    </row>
    <row r="1305" spans="1:7" x14ac:dyDescent="0.2">
      <c r="B1305" s="104" t="s">
        <v>792</v>
      </c>
      <c r="C1305" s="105" t="s">
        <v>793</v>
      </c>
      <c r="D1305" s="105" t="s">
        <v>794</v>
      </c>
      <c r="E1305" s="106">
        <v>599.99</v>
      </c>
      <c r="F1305" s="107">
        <v>0.1</v>
      </c>
      <c r="G1305" s="108">
        <f t="shared" si="124"/>
        <v>539.99099999999999</v>
      </c>
    </row>
    <row r="1306" spans="1:7" x14ac:dyDescent="0.2">
      <c r="B1306" s="104" t="s">
        <v>795</v>
      </c>
      <c r="C1306" s="105" t="s">
        <v>796</v>
      </c>
      <c r="D1306" s="105" t="s">
        <v>797</v>
      </c>
      <c r="E1306" s="106">
        <v>509.99</v>
      </c>
      <c r="F1306" s="107">
        <v>0.1</v>
      </c>
      <c r="G1306" s="108">
        <f t="shared" si="124"/>
        <v>458.99099999999999</v>
      </c>
    </row>
    <row r="1307" spans="1:7" x14ac:dyDescent="0.2">
      <c r="B1307" s="53"/>
      <c r="C1307" s="53"/>
      <c r="D1307" s="54"/>
      <c r="E1307" s="53"/>
      <c r="F1307" s="53"/>
      <c r="G1307" s="53"/>
    </row>
    <row r="1308" spans="1:7" x14ac:dyDescent="0.2">
      <c r="A1308" s="90">
        <v>87</v>
      </c>
      <c r="B1308" s="10" t="s">
        <v>18</v>
      </c>
      <c r="C1308" s="138" t="str">
        <f>IFERROR(VLOOKUP($A1308,'Lot 2 Pricing (IMS)'!$B$6:$C$520,2,FALSE),"")</f>
        <v>ats156oled3yearwarranty</v>
      </c>
      <c r="D1308" s="139"/>
      <c r="E1308" s="140" t="s">
        <v>19</v>
      </c>
      <c r="F1308" s="141"/>
      <c r="G1308" s="127">
        <f>A1308</f>
        <v>87</v>
      </c>
    </row>
    <row r="1309" spans="1:7" x14ac:dyDescent="0.2">
      <c r="B1309" s="9" t="s">
        <v>20</v>
      </c>
      <c r="C1309" s="9" t="s">
        <v>21</v>
      </c>
      <c r="D1309" s="9" t="s">
        <v>22</v>
      </c>
      <c r="E1309" s="10" t="s">
        <v>23</v>
      </c>
      <c r="F1309" s="10" t="s">
        <v>24</v>
      </c>
      <c r="G1309" s="10" t="s">
        <v>25</v>
      </c>
    </row>
    <row r="1310" spans="1:7" x14ac:dyDescent="0.2">
      <c r="B1310" s="104" t="s">
        <v>768</v>
      </c>
      <c r="C1310" s="105" t="s">
        <v>769</v>
      </c>
      <c r="D1310" s="105" t="s">
        <v>798</v>
      </c>
      <c r="E1310" s="106">
        <v>906.39</v>
      </c>
      <c r="F1310" s="107">
        <v>0</v>
      </c>
      <c r="G1310" s="108">
        <f>E1310-(E1310*F1310)</f>
        <v>906.39</v>
      </c>
    </row>
    <row r="1311" spans="1:7" x14ac:dyDescent="0.2">
      <c r="B1311" s="91"/>
      <c r="C1311" s="136"/>
      <c r="D1311" s="136"/>
      <c r="E1311" s="137"/>
      <c r="F1311" s="92" t="s">
        <v>26</v>
      </c>
      <c r="G1311" s="108">
        <f>SUM(G1310:G1310)</f>
        <v>906.39</v>
      </c>
    </row>
    <row r="1312" spans="1:7" ht="13.5" thickBot="1" x14ac:dyDescent="0.25">
      <c r="B1312" s="93"/>
      <c r="C1312" s="94"/>
      <c r="D1312" s="94"/>
      <c r="E1312" s="95" t="s">
        <v>27</v>
      </c>
      <c r="F1312" s="109"/>
      <c r="G1312" s="108">
        <f>G1311*F1312</f>
        <v>0</v>
      </c>
    </row>
    <row r="1313" spans="1:7" ht="13.5" thickBot="1" x14ac:dyDescent="0.25">
      <c r="B1313" s="96"/>
      <c r="C1313" s="97"/>
      <c r="D1313" s="97"/>
      <c r="E1313" s="98"/>
      <c r="F1313" s="99" t="s">
        <v>28</v>
      </c>
      <c r="G1313" s="110">
        <f>SUM(G1311:G1312)</f>
        <v>906.39</v>
      </c>
    </row>
    <row r="1314" spans="1:7" x14ac:dyDescent="0.2">
      <c r="B1314" s="134" t="s">
        <v>29</v>
      </c>
      <c r="C1314" s="135" t="s">
        <v>21</v>
      </c>
      <c r="D1314" s="135" t="s">
        <v>22</v>
      </c>
      <c r="E1314" s="135" t="s">
        <v>23</v>
      </c>
      <c r="F1314" s="135" t="s">
        <v>24</v>
      </c>
      <c r="G1314" s="135" t="s">
        <v>25</v>
      </c>
    </row>
    <row r="1315" spans="1:7" x14ac:dyDescent="0.2">
      <c r="B1315" s="100" t="s">
        <v>30</v>
      </c>
      <c r="C1315" s="100" t="s">
        <v>21</v>
      </c>
      <c r="D1315" s="119" t="s">
        <v>22</v>
      </c>
      <c r="E1315" s="100" t="s">
        <v>23</v>
      </c>
      <c r="F1315" s="100" t="s">
        <v>24</v>
      </c>
      <c r="G1315" s="100" t="s">
        <v>25</v>
      </c>
    </row>
    <row r="1316" spans="1:7" x14ac:dyDescent="0.2">
      <c r="B1316" s="111"/>
      <c r="C1316" s="112"/>
      <c r="D1316" s="112"/>
      <c r="E1316" s="113"/>
      <c r="F1316" s="114"/>
      <c r="G1316" s="115">
        <f t="shared" ref="G1316" si="125">E1316-(E1316*F1316)</f>
        <v>0</v>
      </c>
    </row>
    <row r="1317" spans="1:7" x14ac:dyDescent="0.2">
      <c r="B1317" s="53"/>
      <c r="C1317" s="53"/>
      <c r="D1317" s="54"/>
      <c r="E1317" s="53"/>
      <c r="F1317" s="53"/>
      <c r="G1317" s="53"/>
    </row>
    <row r="1318" spans="1:7" x14ac:dyDescent="0.2">
      <c r="A1318" s="90">
        <v>88</v>
      </c>
      <c r="B1318" s="10" t="s">
        <v>18</v>
      </c>
      <c r="C1318" s="138" t="str">
        <f>IFERROR(VLOOKUP($A1318,'Lot 2 Pricing (IMS)'!$B$6:$C$520,2,FALSE),"")</f>
        <v>2023hpaio27</v>
      </c>
      <c r="D1318" s="139"/>
      <c r="E1318" s="140" t="s">
        <v>19</v>
      </c>
      <c r="F1318" s="141"/>
      <c r="G1318" s="127">
        <f>A1318</f>
        <v>88</v>
      </c>
    </row>
    <row r="1319" spans="1:7" x14ac:dyDescent="0.2">
      <c r="B1319" s="9" t="s">
        <v>20</v>
      </c>
      <c r="C1319" s="9" t="s">
        <v>21</v>
      </c>
      <c r="D1319" s="9" t="s">
        <v>22</v>
      </c>
      <c r="E1319" s="10" t="s">
        <v>23</v>
      </c>
      <c r="F1319" s="10" t="s">
        <v>24</v>
      </c>
      <c r="G1319" s="10" t="s">
        <v>25</v>
      </c>
    </row>
    <row r="1320" spans="1:7" ht="25.5" x14ac:dyDescent="0.2">
      <c r="B1320" s="104" t="s">
        <v>770</v>
      </c>
      <c r="C1320" s="105" t="s">
        <v>771</v>
      </c>
      <c r="D1320" s="128" t="s">
        <v>770</v>
      </c>
      <c r="E1320" s="106">
        <v>5899.99</v>
      </c>
      <c r="F1320" s="107">
        <v>0.2</v>
      </c>
      <c r="G1320" s="108">
        <f>E1320-(E1320*F1320)</f>
        <v>4719.9920000000002</v>
      </c>
    </row>
    <row r="1321" spans="1:7" x14ac:dyDescent="0.2">
      <c r="B1321" s="104" t="s">
        <v>31</v>
      </c>
      <c r="C1321" s="105" t="s">
        <v>32</v>
      </c>
      <c r="D1321" s="128" t="s">
        <v>33</v>
      </c>
      <c r="E1321" s="106">
        <v>0</v>
      </c>
      <c r="F1321" s="107">
        <v>0</v>
      </c>
      <c r="G1321" s="108"/>
    </row>
    <row r="1322" spans="1:7" x14ac:dyDescent="0.2">
      <c r="B1322" s="104" t="s">
        <v>34</v>
      </c>
      <c r="C1322" s="105" t="s">
        <v>79</v>
      </c>
      <c r="D1322" s="128" t="s">
        <v>80</v>
      </c>
      <c r="E1322" s="106">
        <v>0</v>
      </c>
      <c r="F1322" s="107">
        <v>0</v>
      </c>
      <c r="G1322" s="108"/>
    </row>
    <row r="1323" spans="1:7" x14ac:dyDescent="0.2">
      <c r="B1323" s="104" t="s">
        <v>37</v>
      </c>
      <c r="C1323" s="105" t="s">
        <v>529</v>
      </c>
      <c r="D1323" s="128">
        <v>98106</v>
      </c>
      <c r="E1323" s="106">
        <v>0</v>
      </c>
      <c r="F1323" s="107">
        <v>0</v>
      </c>
      <c r="G1323" s="108"/>
    </row>
    <row r="1324" spans="1:7" x14ac:dyDescent="0.2">
      <c r="B1324" s="104" t="s">
        <v>39</v>
      </c>
      <c r="C1324" s="105" t="s">
        <v>40</v>
      </c>
      <c r="D1324" s="128" t="s">
        <v>41</v>
      </c>
      <c r="E1324" s="106">
        <v>0</v>
      </c>
      <c r="F1324" s="107">
        <v>0</v>
      </c>
      <c r="G1324" s="108"/>
    </row>
    <row r="1325" spans="1:7" x14ac:dyDescent="0.2">
      <c r="B1325" s="104" t="s">
        <v>42</v>
      </c>
      <c r="C1325" s="105" t="s">
        <v>43</v>
      </c>
      <c r="D1325" s="128">
        <v>98659</v>
      </c>
      <c r="E1325" s="106">
        <v>0</v>
      </c>
      <c r="F1325" s="107">
        <v>0</v>
      </c>
      <c r="G1325" s="108"/>
    </row>
    <row r="1326" spans="1:7" x14ac:dyDescent="0.2">
      <c r="B1326" s="104" t="s">
        <v>44</v>
      </c>
      <c r="C1326" s="105" t="s">
        <v>45</v>
      </c>
      <c r="D1326" s="128" t="s">
        <v>46</v>
      </c>
      <c r="E1326" s="106">
        <v>0</v>
      </c>
      <c r="F1326" s="107">
        <v>0</v>
      </c>
      <c r="G1326" s="108"/>
    </row>
    <row r="1327" spans="1:7" x14ac:dyDescent="0.2">
      <c r="B1327" s="104" t="s">
        <v>47</v>
      </c>
      <c r="C1327" s="105" t="s">
        <v>48</v>
      </c>
      <c r="D1327" s="128" t="s">
        <v>49</v>
      </c>
      <c r="E1327" s="106">
        <v>0</v>
      </c>
      <c r="F1327" s="107">
        <v>0</v>
      </c>
      <c r="G1327" s="108"/>
    </row>
    <row r="1328" spans="1:7" x14ac:dyDescent="0.2">
      <c r="B1328" s="104" t="s">
        <v>58</v>
      </c>
      <c r="C1328" s="105" t="s">
        <v>50</v>
      </c>
      <c r="D1328" s="128" t="s">
        <v>51</v>
      </c>
      <c r="E1328" s="106">
        <v>0</v>
      </c>
      <c r="F1328" s="107">
        <v>0</v>
      </c>
      <c r="G1328" s="108"/>
    </row>
    <row r="1329" spans="1:7" x14ac:dyDescent="0.2">
      <c r="B1329" s="91"/>
      <c r="C1329" s="136"/>
      <c r="D1329" s="136"/>
      <c r="E1329" s="137"/>
      <c r="F1329" s="92" t="s">
        <v>26</v>
      </c>
      <c r="G1329" s="108">
        <f>SUM(G1320:G1328)</f>
        <v>4719.9920000000002</v>
      </c>
    </row>
    <row r="1330" spans="1:7" ht="13.5" thickBot="1" x14ac:dyDescent="0.25">
      <c r="B1330" s="93"/>
      <c r="C1330" s="94"/>
      <c r="D1330" s="94"/>
      <c r="E1330" s="95" t="s">
        <v>27</v>
      </c>
      <c r="F1330" s="109"/>
      <c r="G1330" s="108">
        <f>G1329*F1330</f>
        <v>0</v>
      </c>
    </row>
    <row r="1331" spans="1:7" ht="13.5" thickBot="1" x14ac:dyDescent="0.25">
      <c r="B1331" s="96"/>
      <c r="C1331" s="97"/>
      <c r="D1331" s="97"/>
      <c r="E1331" s="98"/>
      <c r="F1331" s="99" t="s">
        <v>28</v>
      </c>
      <c r="G1331" s="110">
        <f>SUM(G1329:G1330)</f>
        <v>4719.9920000000002</v>
      </c>
    </row>
    <row r="1332" spans="1:7" x14ac:dyDescent="0.2">
      <c r="B1332" s="134" t="s">
        <v>29</v>
      </c>
      <c r="C1332" s="135" t="s">
        <v>21</v>
      </c>
      <c r="D1332" s="135" t="s">
        <v>22</v>
      </c>
      <c r="E1332" s="135" t="s">
        <v>23</v>
      </c>
      <c r="F1332" s="135" t="s">
        <v>24</v>
      </c>
      <c r="G1332" s="135" t="s">
        <v>25</v>
      </c>
    </row>
    <row r="1333" spans="1:7" x14ac:dyDescent="0.2">
      <c r="B1333" s="100" t="s">
        <v>30</v>
      </c>
      <c r="C1333" s="100" t="s">
        <v>21</v>
      </c>
      <c r="D1333" s="119" t="s">
        <v>22</v>
      </c>
      <c r="E1333" s="100" t="s">
        <v>23</v>
      </c>
      <c r="F1333" s="100" t="s">
        <v>24</v>
      </c>
      <c r="G1333" s="100" t="s">
        <v>25</v>
      </c>
    </row>
    <row r="1334" spans="1:7" x14ac:dyDescent="0.2">
      <c r="B1334" s="111"/>
      <c r="C1334" s="112"/>
      <c r="D1334" s="112"/>
      <c r="E1334" s="113"/>
      <c r="F1334" s="114"/>
      <c r="G1334" s="115">
        <f t="shared" ref="G1334" si="126">E1334-(E1334*F1334)</f>
        <v>0</v>
      </c>
    </row>
    <row r="1335" spans="1:7" x14ac:dyDescent="0.2">
      <c r="B1335" s="53"/>
      <c r="C1335" s="53"/>
      <c r="D1335" s="54"/>
      <c r="E1335" s="53"/>
      <c r="F1335" s="53"/>
      <c r="G1335" s="53"/>
    </row>
    <row r="1336" spans="1:7" x14ac:dyDescent="0.2">
      <c r="A1336" s="90">
        <v>89</v>
      </c>
      <c r="B1336" s="10" t="s">
        <v>18</v>
      </c>
      <c r="C1336" s="138" t="str">
        <f>IFERROR(VLOOKUP($A1336,'Lot 2 Pricing (IMS)'!$B$6:$C$520,2,FALSE),"")</f>
        <v>20233yearwarranty</v>
      </c>
      <c r="D1336" s="139"/>
      <c r="E1336" s="140" t="s">
        <v>19</v>
      </c>
      <c r="F1336" s="141"/>
      <c r="G1336" s="127">
        <f>A1336</f>
        <v>89</v>
      </c>
    </row>
    <row r="1337" spans="1:7" x14ac:dyDescent="0.2">
      <c r="B1337" s="9" t="s">
        <v>20</v>
      </c>
      <c r="C1337" s="9" t="s">
        <v>21</v>
      </c>
      <c r="D1337" s="9" t="s">
        <v>22</v>
      </c>
      <c r="E1337" s="10" t="s">
        <v>23</v>
      </c>
      <c r="F1337" s="10" t="s">
        <v>24</v>
      </c>
      <c r="G1337" s="10" t="s">
        <v>25</v>
      </c>
    </row>
    <row r="1338" spans="1:7" x14ac:dyDescent="0.2">
      <c r="B1338" s="104" t="s">
        <v>772</v>
      </c>
      <c r="C1338" s="105" t="s">
        <v>612</v>
      </c>
      <c r="D1338" s="105" t="s">
        <v>799</v>
      </c>
      <c r="E1338" s="106">
        <v>906.39</v>
      </c>
      <c r="F1338" s="107">
        <v>0</v>
      </c>
      <c r="G1338" s="108">
        <f>E1338-(E1338*F1338)</f>
        <v>906.39</v>
      </c>
    </row>
    <row r="1339" spans="1:7" x14ac:dyDescent="0.2">
      <c r="B1339" s="91"/>
      <c r="C1339" s="136"/>
      <c r="D1339" s="136"/>
      <c r="E1339" s="137"/>
      <c r="F1339" s="92" t="s">
        <v>26</v>
      </c>
      <c r="G1339" s="108">
        <f>SUM(G1338:G1338)</f>
        <v>906.39</v>
      </c>
    </row>
    <row r="1340" spans="1:7" ht="13.5" thickBot="1" x14ac:dyDescent="0.25">
      <c r="B1340" s="93"/>
      <c r="C1340" s="94"/>
      <c r="D1340" s="94"/>
      <c r="E1340" s="95" t="s">
        <v>27</v>
      </c>
      <c r="F1340" s="109"/>
      <c r="G1340" s="108">
        <f>G1339*F1340</f>
        <v>0</v>
      </c>
    </row>
    <row r="1341" spans="1:7" ht="13.5" thickBot="1" x14ac:dyDescent="0.25">
      <c r="B1341" s="96"/>
      <c r="C1341" s="97"/>
      <c r="D1341" s="97"/>
      <c r="E1341" s="98"/>
      <c r="F1341" s="99" t="s">
        <v>28</v>
      </c>
      <c r="G1341" s="110">
        <f>SUM(G1339:G1340)</f>
        <v>906.39</v>
      </c>
    </row>
    <row r="1342" spans="1:7" x14ac:dyDescent="0.2">
      <c r="B1342" s="134" t="s">
        <v>29</v>
      </c>
      <c r="C1342" s="135" t="s">
        <v>21</v>
      </c>
      <c r="D1342" s="135" t="s">
        <v>22</v>
      </c>
      <c r="E1342" s="135" t="s">
        <v>23</v>
      </c>
      <c r="F1342" s="135" t="s">
        <v>24</v>
      </c>
      <c r="G1342" s="135" t="s">
        <v>25</v>
      </c>
    </row>
    <row r="1343" spans="1:7" x14ac:dyDescent="0.2">
      <c r="B1343" s="100" t="s">
        <v>30</v>
      </c>
      <c r="C1343" s="100" t="s">
        <v>21</v>
      </c>
      <c r="D1343" s="119" t="s">
        <v>22</v>
      </c>
      <c r="E1343" s="100" t="s">
        <v>23</v>
      </c>
      <c r="F1343" s="100" t="s">
        <v>24</v>
      </c>
      <c r="G1343" s="100" t="s">
        <v>25</v>
      </c>
    </row>
    <row r="1344" spans="1:7" x14ac:dyDescent="0.2">
      <c r="B1344" s="111"/>
      <c r="C1344" s="112"/>
      <c r="D1344" s="112"/>
      <c r="E1344" s="113"/>
      <c r="F1344" s="114"/>
      <c r="G1344" s="115">
        <f t="shared" ref="G1344" si="127">E1344-(E1344*F1344)</f>
        <v>0</v>
      </c>
    </row>
    <row r="1345" spans="1:7" x14ac:dyDescent="0.2">
      <c r="B1345" s="53"/>
      <c r="C1345" s="53"/>
      <c r="D1345" s="54"/>
      <c r="E1345" s="53"/>
      <c r="F1345" s="53"/>
      <c r="G1345" s="53"/>
    </row>
    <row r="1346" spans="1:7" x14ac:dyDescent="0.2">
      <c r="A1346" s="90">
        <v>90</v>
      </c>
      <c r="B1346" s="10" t="s">
        <v>18</v>
      </c>
      <c r="C1346" s="138" t="str">
        <f>IFERROR(VLOOKUP($A1346,'Lot 2 Pricing (IMS)'!$B$6:$C$520,2,FALSE),"")</f>
        <v>2023hpaio24</v>
      </c>
      <c r="D1346" s="139"/>
      <c r="E1346" s="140" t="s">
        <v>19</v>
      </c>
      <c r="F1346" s="141"/>
      <c r="G1346" s="127">
        <f>A1346</f>
        <v>90</v>
      </c>
    </row>
    <row r="1347" spans="1:7" x14ac:dyDescent="0.2">
      <c r="B1347" s="9" t="s">
        <v>20</v>
      </c>
      <c r="C1347" s="9" t="s">
        <v>21</v>
      </c>
      <c r="D1347" s="9" t="s">
        <v>22</v>
      </c>
      <c r="E1347" s="10" t="s">
        <v>23</v>
      </c>
      <c r="F1347" s="10" t="s">
        <v>24</v>
      </c>
      <c r="G1347" s="10" t="s">
        <v>25</v>
      </c>
    </row>
    <row r="1348" spans="1:7" x14ac:dyDescent="0.2">
      <c r="B1348" s="104" t="s">
        <v>773</v>
      </c>
      <c r="C1348" s="105" t="s">
        <v>774</v>
      </c>
      <c r="D1348" s="128" t="s">
        <v>773</v>
      </c>
      <c r="E1348" s="106">
        <v>5499.99</v>
      </c>
      <c r="F1348" s="107">
        <v>0.2</v>
      </c>
      <c r="G1348" s="108">
        <f>E1348-(E1348*F1348)</f>
        <v>4399.9920000000002</v>
      </c>
    </row>
    <row r="1349" spans="1:7" x14ac:dyDescent="0.2">
      <c r="B1349" s="104" t="s">
        <v>31</v>
      </c>
      <c r="C1349" s="105" t="s">
        <v>32</v>
      </c>
      <c r="D1349" s="128" t="s">
        <v>33</v>
      </c>
      <c r="E1349" s="106">
        <v>0</v>
      </c>
      <c r="F1349" s="107">
        <v>0</v>
      </c>
      <c r="G1349" s="108"/>
    </row>
    <row r="1350" spans="1:7" x14ac:dyDescent="0.2">
      <c r="B1350" s="104" t="s">
        <v>34</v>
      </c>
      <c r="C1350" s="105" t="s">
        <v>79</v>
      </c>
      <c r="D1350" s="128" t="s">
        <v>80</v>
      </c>
      <c r="E1350" s="106">
        <v>0</v>
      </c>
      <c r="F1350" s="107">
        <v>0</v>
      </c>
      <c r="G1350" s="108"/>
    </row>
    <row r="1351" spans="1:7" x14ac:dyDescent="0.2">
      <c r="B1351" s="104" t="s">
        <v>37</v>
      </c>
      <c r="C1351" s="105" t="s">
        <v>529</v>
      </c>
      <c r="D1351" s="128">
        <v>98106</v>
      </c>
      <c r="E1351" s="106">
        <v>0</v>
      </c>
      <c r="F1351" s="107">
        <v>0</v>
      </c>
      <c r="G1351" s="108"/>
    </row>
    <row r="1352" spans="1:7" x14ac:dyDescent="0.2">
      <c r="B1352" s="104" t="s">
        <v>39</v>
      </c>
      <c r="C1352" s="105" t="s">
        <v>40</v>
      </c>
      <c r="D1352" s="128" t="s">
        <v>41</v>
      </c>
      <c r="E1352" s="106">
        <v>0</v>
      </c>
      <c r="F1352" s="107">
        <v>0</v>
      </c>
      <c r="G1352" s="108"/>
    </row>
    <row r="1353" spans="1:7" x14ac:dyDescent="0.2">
      <c r="B1353" s="104" t="s">
        <v>42</v>
      </c>
      <c r="C1353" s="105" t="s">
        <v>43</v>
      </c>
      <c r="D1353" s="128">
        <v>98659</v>
      </c>
      <c r="E1353" s="106">
        <v>0</v>
      </c>
      <c r="F1353" s="107">
        <v>0</v>
      </c>
      <c r="G1353" s="108"/>
    </row>
    <row r="1354" spans="1:7" x14ac:dyDescent="0.2">
      <c r="B1354" s="104" t="s">
        <v>44</v>
      </c>
      <c r="C1354" s="105" t="s">
        <v>45</v>
      </c>
      <c r="D1354" s="128" t="s">
        <v>46</v>
      </c>
      <c r="E1354" s="106">
        <v>0</v>
      </c>
      <c r="F1354" s="107">
        <v>0</v>
      </c>
      <c r="G1354" s="108"/>
    </row>
    <row r="1355" spans="1:7" x14ac:dyDescent="0.2">
      <c r="B1355" s="104" t="s">
        <v>47</v>
      </c>
      <c r="C1355" s="105" t="s">
        <v>48</v>
      </c>
      <c r="D1355" s="128" t="s">
        <v>49</v>
      </c>
      <c r="E1355" s="106">
        <v>0</v>
      </c>
      <c r="F1355" s="107">
        <v>0</v>
      </c>
      <c r="G1355" s="108"/>
    </row>
    <row r="1356" spans="1:7" x14ac:dyDescent="0.2">
      <c r="B1356" s="104" t="s">
        <v>58</v>
      </c>
      <c r="C1356" s="105" t="s">
        <v>50</v>
      </c>
      <c r="D1356" s="128" t="s">
        <v>51</v>
      </c>
      <c r="E1356" s="106">
        <v>0</v>
      </c>
      <c r="F1356" s="107">
        <v>0</v>
      </c>
      <c r="G1356" s="108"/>
    </row>
    <row r="1357" spans="1:7" x14ac:dyDescent="0.2">
      <c r="B1357" s="91"/>
      <c r="C1357" s="136"/>
      <c r="D1357" s="136"/>
      <c r="E1357" s="137"/>
      <c r="F1357" s="92" t="s">
        <v>26</v>
      </c>
      <c r="G1357" s="108">
        <f>SUM(G1348:G1356)</f>
        <v>4399.9920000000002</v>
      </c>
    </row>
    <row r="1358" spans="1:7" ht="13.5" thickBot="1" x14ac:dyDescent="0.25">
      <c r="B1358" s="93"/>
      <c r="C1358" s="94"/>
      <c r="D1358" s="94"/>
      <c r="E1358" s="95" t="s">
        <v>27</v>
      </c>
      <c r="F1358" s="109"/>
      <c r="G1358" s="108">
        <f>G1357*F1358</f>
        <v>0</v>
      </c>
    </row>
    <row r="1359" spans="1:7" ht="13.5" thickBot="1" x14ac:dyDescent="0.25">
      <c r="B1359" s="96"/>
      <c r="C1359" s="97"/>
      <c r="D1359" s="97"/>
      <c r="E1359" s="98"/>
      <c r="F1359" s="99" t="s">
        <v>28</v>
      </c>
      <c r="G1359" s="110">
        <f>SUM(G1357:G1358)</f>
        <v>4399.9920000000002</v>
      </c>
    </row>
    <row r="1360" spans="1:7" x14ac:dyDescent="0.2">
      <c r="B1360" s="134" t="s">
        <v>29</v>
      </c>
      <c r="C1360" s="135" t="s">
        <v>21</v>
      </c>
      <c r="D1360" s="135" t="s">
        <v>22</v>
      </c>
      <c r="E1360" s="135" t="s">
        <v>23</v>
      </c>
      <c r="F1360" s="135" t="s">
        <v>24</v>
      </c>
      <c r="G1360" s="135" t="s">
        <v>25</v>
      </c>
    </row>
    <row r="1361" spans="1:7" x14ac:dyDescent="0.2">
      <c r="B1361" s="100" t="s">
        <v>30</v>
      </c>
      <c r="C1361" s="100" t="s">
        <v>21</v>
      </c>
      <c r="D1361" s="119" t="s">
        <v>22</v>
      </c>
      <c r="E1361" s="100" t="s">
        <v>23</v>
      </c>
      <c r="F1361" s="100" t="s">
        <v>24</v>
      </c>
      <c r="G1361" s="100" t="s">
        <v>25</v>
      </c>
    </row>
    <row r="1362" spans="1:7" x14ac:dyDescent="0.2">
      <c r="B1362" s="111"/>
      <c r="C1362" s="112"/>
      <c r="D1362" s="112"/>
      <c r="E1362" s="113"/>
      <c r="F1362" s="114"/>
      <c r="G1362" s="115">
        <f t="shared" ref="G1362" si="128">E1362-(E1362*F1362)</f>
        <v>0</v>
      </c>
    </row>
    <row r="1365" spans="1:7" x14ac:dyDescent="0.2">
      <c r="A1365" s="90">
        <v>91</v>
      </c>
      <c r="B1365" s="10" t="s">
        <v>18</v>
      </c>
      <c r="C1365" s="138" t="str">
        <f>IFERROR(VLOOKUP($A1365,'Lot 2 Pricing (IMS)'!$B$6:$C$520,2,FALSE),"")</f>
        <v>ats12genlaptop</v>
      </c>
      <c r="D1365" s="139"/>
      <c r="E1365" s="140" t="s">
        <v>19</v>
      </c>
      <c r="F1365" s="141"/>
      <c r="G1365" s="127">
        <f>A1365</f>
        <v>91</v>
      </c>
    </row>
    <row r="1366" spans="1:7" x14ac:dyDescent="0.2">
      <c r="B1366" s="9" t="s">
        <v>20</v>
      </c>
      <c r="C1366" s="9" t="s">
        <v>21</v>
      </c>
      <c r="D1366" s="9" t="s">
        <v>22</v>
      </c>
      <c r="E1366" s="10" t="s">
        <v>23</v>
      </c>
      <c r="F1366" s="10" t="s">
        <v>24</v>
      </c>
      <c r="G1366" s="10" t="s">
        <v>25</v>
      </c>
    </row>
    <row r="1367" spans="1:7" x14ac:dyDescent="0.2">
      <c r="B1367" s="104" t="s">
        <v>800</v>
      </c>
      <c r="C1367" s="105" t="s">
        <v>801</v>
      </c>
      <c r="D1367" s="128" t="s">
        <v>810</v>
      </c>
      <c r="E1367" s="106">
        <v>4999.99</v>
      </c>
      <c r="F1367" s="107">
        <v>0.2</v>
      </c>
      <c r="G1367" s="108">
        <f>E1367-(E1367*F1367)</f>
        <v>3999.9919999999997</v>
      </c>
    </row>
    <row r="1368" spans="1:7" x14ac:dyDescent="0.2">
      <c r="B1368" s="104" t="s">
        <v>31</v>
      </c>
      <c r="C1368" s="105" t="s">
        <v>32</v>
      </c>
      <c r="D1368" s="128" t="s">
        <v>33</v>
      </c>
      <c r="E1368" s="106">
        <v>0</v>
      </c>
      <c r="F1368" s="107">
        <v>0</v>
      </c>
      <c r="G1368" s="108"/>
    </row>
    <row r="1369" spans="1:7" x14ac:dyDescent="0.2">
      <c r="B1369" s="104" t="s">
        <v>34</v>
      </c>
      <c r="C1369" s="105" t="s">
        <v>79</v>
      </c>
      <c r="D1369" s="128" t="s">
        <v>80</v>
      </c>
      <c r="E1369" s="106">
        <v>0</v>
      </c>
      <c r="F1369" s="107">
        <v>0</v>
      </c>
      <c r="G1369" s="108"/>
    </row>
    <row r="1370" spans="1:7" x14ac:dyDescent="0.2">
      <c r="B1370" s="104" t="s">
        <v>37</v>
      </c>
      <c r="C1370" s="105" t="s">
        <v>529</v>
      </c>
      <c r="D1370" s="128">
        <v>98106</v>
      </c>
      <c r="E1370" s="106">
        <v>0</v>
      </c>
      <c r="F1370" s="107">
        <v>0</v>
      </c>
      <c r="G1370" s="108"/>
    </row>
    <row r="1371" spans="1:7" x14ac:dyDescent="0.2">
      <c r="B1371" s="104" t="s">
        <v>39</v>
      </c>
      <c r="C1371" s="105" t="s">
        <v>40</v>
      </c>
      <c r="D1371" s="128" t="s">
        <v>41</v>
      </c>
      <c r="E1371" s="106">
        <v>0</v>
      </c>
      <c r="F1371" s="107">
        <v>0</v>
      </c>
      <c r="G1371" s="108"/>
    </row>
    <row r="1372" spans="1:7" x14ac:dyDescent="0.2">
      <c r="B1372" s="104" t="s">
        <v>42</v>
      </c>
      <c r="C1372" s="105" t="s">
        <v>43</v>
      </c>
      <c r="D1372" s="128">
        <v>98659</v>
      </c>
      <c r="E1372" s="106">
        <v>0</v>
      </c>
      <c r="F1372" s="107">
        <v>0</v>
      </c>
      <c r="G1372" s="108"/>
    </row>
    <row r="1373" spans="1:7" x14ac:dyDescent="0.2">
      <c r="B1373" s="104" t="s">
        <v>44</v>
      </c>
      <c r="C1373" s="105" t="s">
        <v>45</v>
      </c>
      <c r="D1373" s="128" t="s">
        <v>46</v>
      </c>
      <c r="E1373" s="106">
        <v>0</v>
      </c>
      <c r="F1373" s="107">
        <v>0</v>
      </c>
      <c r="G1373" s="108"/>
    </row>
    <row r="1374" spans="1:7" x14ac:dyDescent="0.2">
      <c r="B1374" s="104" t="s">
        <v>47</v>
      </c>
      <c r="C1374" s="105" t="s">
        <v>48</v>
      </c>
      <c r="D1374" s="128" t="s">
        <v>49</v>
      </c>
      <c r="E1374" s="106">
        <v>0</v>
      </c>
      <c r="F1374" s="107">
        <v>0</v>
      </c>
      <c r="G1374" s="108"/>
    </row>
    <row r="1375" spans="1:7" x14ac:dyDescent="0.2">
      <c r="B1375" s="104" t="s">
        <v>58</v>
      </c>
      <c r="C1375" s="105" t="s">
        <v>50</v>
      </c>
      <c r="D1375" s="128" t="s">
        <v>51</v>
      </c>
      <c r="E1375" s="106">
        <v>0</v>
      </c>
      <c r="F1375" s="107">
        <v>0</v>
      </c>
      <c r="G1375" s="108"/>
    </row>
    <row r="1376" spans="1:7" x14ac:dyDescent="0.2">
      <c r="B1376" s="91"/>
      <c r="C1376" s="136"/>
      <c r="D1376" s="136"/>
      <c r="E1376" s="137"/>
      <c r="F1376" s="92" t="s">
        <v>26</v>
      </c>
      <c r="G1376" s="108">
        <f>SUM(G1367:G1375)</f>
        <v>3999.9919999999997</v>
      </c>
    </row>
    <row r="1377" spans="1:7" ht="13.5" thickBot="1" x14ac:dyDescent="0.25">
      <c r="B1377" s="93"/>
      <c r="C1377" s="94"/>
      <c r="D1377" s="94"/>
      <c r="E1377" s="95" t="s">
        <v>27</v>
      </c>
      <c r="F1377" s="109"/>
      <c r="G1377" s="108">
        <f>G1376*F1377</f>
        <v>0</v>
      </c>
    </row>
    <row r="1378" spans="1:7" ht="13.5" thickBot="1" x14ac:dyDescent="0.25">
      <c r="B1378" s="96"/>
      <c r="C1378" s="97"/>
      <c r="D1378" s="97"/>
      <c r="E1378" s="98"/>
      <c r="F1378" s="99" t="s">
        <v>28</v>
      </c>
      <c r="G1378" s="110">
        <f>SUM(G1376:G1377)</f>
        <v>3999.9919999999997</v>
      </c>
    </row>
    <row r="1379" spans="1:7" x14ac:dyDescent="0.2">
      <c r="B1379" s="134" t="s">
        <v>29</v>
      </c>
      <c r="C1379" s="135" t="s">
        <v>21</v>
      </c>
      <c r="D1379" s="135" t="s">
        <v>22</v>
      </c>
      <c r="E1379" s="135" t="s">
        <v>23</v>
      </c>
      <c r="F1379" s="135" t="s">
        <v>24</v>
      </c>
      <c r="G1379" s="135" t="s">
        <v>25</v>
      </c>
    </row>
    <row r="1380" spans="1:7" x14ac:dyDescent="0.2">
      <c r="B1380" s="100" t="s">
        <v>30</v>
      </c>
      <c r="C1380" s="100" t="s">
        <v>21</v>
      </c>
      <c r="D1380" s="119" t="s">
        <v>22</v>
      </c>
      <c r="E1380" s="100" t="s">
        <v>23</v>
      </c>
      <c r="F1380" s="100" t="s">
        <v>24</v>
      </c>
      <c r="G1380" s="100" t="s">
        <v>25</v>
      </c>
    </row>
    <row r="1381" spans="1:7" x14ac:dyDescent="0.2">
      <c r="B1381" s="104" t="s">
        <v>811</v>
      </c>
      <c r="C1381" s="105" t="s">
        <v>812</v>
      </c>
      <c r="D1381" s="105" t="s">
        <v>813</v>
      </c>
      <c r="E1381" s="106">
        <v>749.99</v>
      </c>
      <c r="F1381" s="107">
        <v>0</v>
      </c>
      <c r="G1381" s="108">
        <f t="shared" ref="G1381:G1390" si="129">E1381-(E1381*F1381)</f>
        <v>749.99</v>
      </c>
    </row>
    <row r="1382" spans="1:7" x14ac:dyDescent="0.2">
      <c r="B1382" s="104" t="s">
        <v>814</v>
      </c>
      <c r="C1382" s="105" t="s">
        <v>815</v>
      </c>
      <c r="D1382" s="105" t="s">
        <v>816</v>
      </c>
      <c r="E1382" s="106">
        <v>452.93</v>
      </c>
      <c r="F1382" s="107">
        <v>0</v>
      </c>
      <c r="G1382" s="108">
        <f t="shared" si="129"/>
        <v>452.93</v>
      </c>
    </row>
    <row r="1383" spans="1:7" x14ac:dyDescent="0.2">
      <c r="B1383" s="104" t="s">
        <v>817</v>
      </c>
      <c r="C1383" s="105" t="s">
        <v>818</v>
      </c>
      <c r="D1383" s="105" t="s">
        <v>817</v>
      </c>
      <c r="E1383" s="106">
        <v>96.99</v>
      </c>
      <c r="F1383" s="107">
        <v>0</v>
      </c>
      <c r="G1383" s="108">
        <f t="shared" si="129"/>
        <v>96.99</v>
      </c>
    </row>
    <row r="1384" spans="1:7" x14ac:dyDescent="0.2">
      <c r="B1384" s="104" t="s">
        <v>819</v>
      </c>
      <c r="C1384" s="105" t="s">
        <v>820</v>
      </c>
      <c r="D1384" s="105" t="s">
        <v>819</v>
      </c>
      <c r="E1384" s="106">
        <v>44.99</v>
      </c>
      <c r="F1384" s="107">
        <v>0</v>
      </c>
      <c r="G1384" s="108">
        <f t="shared" si="129"/>
        <v>44.99</v>
      </c>
    </row>
    <row r="1385" spans="1:7" x14ac:dyDescent="0.2">
      <c r="B1385" s="104" t="s">
        <v>821</v>
      </c>
      <c r="C1385" s="105" t="s">
        <v>822</v>
      </c>
      <c r="D1385" s="105" t="s">
        <v>823</v>
      </c>
      <c r="E1385" s="106">
        <v>219.99</v>
      </c>
      <c r="F1385" s="107">
        <v>0</v>
      </c>
      <c r="G1385" s="108">
        <f t="shared" si="129"/>
        <v>219.99</v>
      </c>
    </row>
    <row r="1386" spans="1:7" x14ac:dyDescent="0.2">
      <c r="B1386" s="104" t="s">
        <v>824</v>
      </c>
      <c r="C1386" s="105" t="s">
        <v>825</v>
      </c>
      <c r="D1386" s="105" t="s">
        <v>826</v>
      </c>
      <c r="E1386" s="106">
        <v>799.99</v>
      </c>
      <c r="F1386" s="107">
        <v>0</v>
      </c>
      <c r="G1386" s="108">
        <f t="shared" si="129"/>
        <v>799.99</v>
      </c>
    </row>
    <row r="1387" spans="1:7" x14ac:dyDescent="0.2">
      <c r="B1387" s="104" t="s">
        <v>827</v>
      </c>
      <c r="C1387" s="105" t="s">
        <v>828</v>
      </c>
      <c r="D1387" s="105" t="s">
        <v>829</v>
      </c>
      <c r="E1387" s="106">
        <v>875</v>
      </c>
      <c r="F1387" s="107">
        <v>0</v>
      </c>
      <c r="G1387" s="108">
        <f t="shared" si="129"/>
        <v>875</v>
      </c>
    </row>
    <row r="1388" spans="1:7" x14ac:dyDescent="0.2">
      <c r="B1388" s="104" t="s">
        <v>830</v>
      </c>
      <c r="C1388" s="105" t="s">
        <v>831</v>
      </c>
      <c r="D1388" s="105" t="s">
        <v>832</v>
      </c>
      <c r="E1388" s="106">
        <v>89.99</v>
      </c>
      <c r="F1388" s="107">
        <v>0</v>
      </c>
      <c r="G1388" s="108">
        <f t="shared" si="129"/>
        <v>89.99</v>
      </c>
    </row>
    <row r="1389" spans="1:7" x14ac:dyDescent="0.2">
      <c r="B1389" s="104" t="s">
        <v>833</v>
      </c>
      <c r="C1389" s="105" t="s">
        <v>834</v>
      </c>
      <c r="D1389" s="105" t="s">
        <v>835</v>
      </c>
      <c r="E1389" s="106">
        <v>69.989999999999995</v>
      </c>
      <c r="F1389" s="107">
        <v>0</v>
      </c>
      <c r="G1389" s="108">
        <f t="shared" si="129"/>
        <v>69.989999999999995</v>
      </c>
    </row>
    <row r="1390" spans="1:7" x14ac:dyDescent="0.2">
      <c r="B1390" s="104" t="s">
        <v>836</v>
      </c>
      <c r="C1390" s="105" t="s">
        <v>837</v>
      </c>
      <c r="D1390" s="105" t="s">
        <v>838</v>
      </c>
      <c r="E1390" s="106">
        <v>89.99</v>
      </c>
      <c r="F1390" s="107">
        <v>0</v>
      </c>
      <c r="G1390" s="108">
        <f t="shared" si="129"/>
        <v>89.99</v>
      </c>
    </row>
    <row r="1391" spans="1:7" x14ac:dyDescent="0.2">
      <c r="D1391" s="79"/>
    </row>
    <row r="1392" spans="1:7" x14ac:dyDescent="0.2">
      <c r="A1392" s="90">
        <v>92</v>
      </c>
      <c r="B1392" s="10" t="s">
        <v>18</v>
      </c>
      <c r="C1392" s="138" t="str">
        <f>IFERROR(VLOOKUP($A1392,'Lot 2 Pricing (IMS)'!$B$6:$C$520,2,FALSE),"")</f>
        <v>ats13genlaptop</v>
      </c>
      <c r="D1392" s="139"/>
      <c r="E1392" s="140" t="s">
        <v>19</v>
      </c>
      <c r="F1392" s="141"/>
      <c r="G1392" s="127">
        <f>A1392</f>
        <v>92</v>
      </c>
    </row>
    <row r="1393" spans="2:7" x14ac:dyDescent="0.2">
      <c r="B1393" s="9" t="s">
        <v>20</v>
      </c>
      <c r="C1393" s="9" t="s">
        <v>21</v>
      </c>
      <c r="D1393" s="9" t="s">
        <v>22</v>
      </c>
      <c r="E1393" s="10" t="s">
        <v>23</v>
      </c>
      <c r="F1393" s="10" t="s">
        <v>24</v>
      </c>
      <c r="G1393" s="10" t="s">
        <v>25</v>
      </c>
    </row>
    <row r="1394" spans="2:7" x14ac:dyDescent="0.2">
      <c r="B1394" s="104" t="s">
        <v>802</v>
      </c>
      <c r="C1394" s="105" t="s">
        <v>803</v>
      </c>
      <c r="D1394" s="128" t="s">
        <v>839</v>
      </c>
      <c r="E1394" s="106">
        <v>5999.99</v>
      </c>
      <c r="F1394" s="107">
        <v>0.2</v>
      </c>
      <c r="G1394" s="108">
        <f>E1394-(E1394*F1394)</f>
        <v>4799.9920000000002</v>
      </c>
    </row>
    <row r="1395" spans="2:7" x14ac:dyDescent="0.2">
      <c r="B1395" s="104" t="s">
        <v>31</v>
      </c>
      <c r="C1395" s="105" t="s">
        <v>32</v>
      </c>
      <c r="D1395" s="128" t="s">
        <v>33</v>
      </c>
      <c r="E1395" s="106">
        <v>0</v>
      </c>
      <c r="F1395" s="107">
        <v>0</v>
      </c>
      <c r="G1395" s="108"/>
    </row>
    <row r="1396" spans="2:7" x14ac:dyDescent="0.2">
      <c r="B1396" s="104" t="s">
        <v>34</v>
      </c>
      <c r="C1396" s="105" t="s">
        <v>79</v>
      </c>
      <c r="D1396" s="128" t="s">
        <v>80</v>
      </c>
      <c r="E1396" s="106">
        <v>0</v>
      </c>
      <c r="F1396" s="107">
        <v>0</v>
      </c>
      <c r="G1396" s="108"/>
    </row>
    <row r="1397" spans="2:7" x14ac:dyDescent="0.2">
      <c r="B1397" s="104" t="s">
        <v>37</v>
      </c>
      <c r="C1397" s="105" t="s">
        <v>529</v>
      </c>
      <c r="D1397" s="128">
        <v>98106</v>
      </c>
      <c r="E1397" s="106">
        <v>0</v>
      </c>
      <c r="F1397" s="107">
        <v>0</v>
      </c>
      <c r="G1397" s="108"/>
    </row>
    <row r="1398" spans="2:7" x14ac:dyDescent="0.2">
      <c r="B1398" s="104" t="s">
        <v>39</v>
      </c>
      <c r="C1398" s="105" t="s">
        <v>40</v>
      </c>
      <c r="D1398" s="128" t="s">
        <v>41</v>
      </c>
      <c r="E1398" s="106">
        <v>0</v>
      </c>
      <c r="F1398" s="107">
        <v>0</v>
      </c>
      <c r="G1398" s="108"/>
    </row>
    <row r="1399" spans="2:7" x14ac:dyDescent="0.2">
      <c r="B1399" s="104" t="s">
        <v>42</v>
      </c>
      <c r="C1399" s="105" t="s">
        <v>43</v>
      </c>
      <c r="D1399" s="128">
        <v>98659</v>
      </c>
      <c r="E1399" s="106">
        <v>0</v>
      </c>
      <c r="F1399" s="107">
        <v>0</v>
      </c>
      <c r="G1399" s="108"/>
    </row>
    <row r="1400" spans="2:7" x14ac:dyDescent="0.2">
      <c r="B1400" s="104" t="s">
        <v>44</v>
      </c>
      <c r="C1400" s="105" t="s">
        <v>45</v>
      </c>
      <c r="D1400" s="128" t="s">
        <v>46</v>
      </c>
      <c r="E1400" s="106">
        <v>0</v>
      </c>
      <c r="F1400" s="107">
        <v>0</v>
      </c>
      <c r="G1400" s="108"/>
    </row>
    <row r="1401" spans="2:7" x14ac:dyDescent="0.2">
      <c r="B1401" s="104" t="s">
        <v>47</v>
      </c>
      <c r="C1401" s="105" t="s">
        <v>48</v>
      </c>
      <c r="D1401" s="128" t="s">
        <v>49</v>
      </c>
      <c r="E1401" s="106">
        <v>0</v>
      </c>
      <c r="F1401" s="107">
        <v>0</v>
      </c>
      <c r="G1401" s="108"/>
    </row>
    <row r="1402" spans="2:7" x14ac:dyDescent="0.2">
      <c r="B1402" s="104" t="s">
        <v>58</v>
      </c>
      <c r="C1402" s="105" t="s">
        <v>50</v>
      </c>
      <c r="D1402" s="128" t="s">
        <v>51</v>
      </c>
      <c r="E1402" s="106">
        <v>0</v>
      </c>
      <c r="F1402" s="107">
        <v>0</v>
      </c>
      <c r="G1402" s="108"/>
    </row>
    <row r="1403" spans="2:7" x14ac:dyDescent="0.2">
      <c r="B1403" s="91"/>
      <c r="C1403" s="136"/>
      <c r="D1403" s="136"/>
      <c r="E1403" s="137"/>
      <c r="F1403" s="92" t="s">
        <v>26</v>
      </c>
      <c r="G1403" s="108">
        <f>SUM(G1394:G1402)</f>
        <v>4799.9920000000002</v>
      </c>
    </row>
    <row r="1404" spans="2:7" ht="13.5" thickBot="1" x14ac:dyDescent="0.25">
      <c r="B1404" s="93"/>
      <c r="C1404" s="94"/>
      <c r="D1404" s="94"/>
      <c r="E1404" s="95" t="s">
        <v>27</v>
      </c>
      <c r="F1404" s="109"/>
      <c r="G1404" s="108">
        <f>G1403*F1404</f>
        <v>0</v>
      </c>
    </row>
    <row r="1405" spans="2:7" ht="13.5" thickBot="1" x14ac:dyDescent="0.25">
      <c r="B1405" s="96"/>
      <c r="C1405" s="97"/>
      <c r="D1405" s="97"/>
      <c r="E1405" s="98"/>
      <c r="F1405" s="99" t="s">
        <v>28</v>
      </c>
      <c r="G1405" s="110">
        <f>SUM(G1403:G1404)</f>
        <v>4799.9920000000002</v>
      </c>
    </row>
    <row r="1406" spans="2:7" x14ac:dyDescent="0.2">
      <c r="B1406" s="134" t="s">
        <v>29</v>
      </c>
      <c r="C1406" s="135" t="s">
        <v>21</v>
      </c>
      <c r="D1406" s="135" t="s">
        <v>22</v>
      </c>
      <c r="E1406" s="135" t="s">
        <v>23</v>
      </c>
      <c r="F1406" s="135" t="s">
        <v>24</v>
      </c>
      <c r="G1406" s="135" t="s">
        <v>25</v>
      </c>
    </row>
    <row r="1407" spans="2:7" x14ac:dyDescent="0.2">
      <c r="B1407" s="100" t="s">
        <v>30</v>
      </c>
      <c r="C1407" s="100" t="s">
        <v>21</v>
      </c>
      <c r="D1407" s="119" t="s">
        <v>22</v>
      </c>
      <c r="E1407" s="100" t="s">
        <v>23</v>
      </c>
      <c r="F1407" s="100" t="s">
        <v>24</v>
      </c>
      <c r="G1407" s="100" t="s">
        <v>25</v>
      </c>
    </row>
    <row r="1408" spans="2:7" x14ac:dyDescent="0.2">
      <c r="B1408" s="111"/>
      <c r="C1408" s="112"/>
      <c r="D1408" s="112"/>
      <c r="E1408" s="113"/>
      <c r="F1408" s="114"/>
      <c r="G1408" s="115">
        <f t="shared" ref="G1408" si="130">E1408-(E1408*F1408)</f>
        <v>0</v>
      </c>
    </row>
    <row r="1409" spans="1:7" x14ac:dyDescent="0.2">
      <c r="D1409" s="79"/>
    </row>
    <row r="1410" spans="1:7" x14ac:dyDescent="0.2">
      <c r="A1410" s="90">
        <v>93</v>
      </c>
      <c r="B1410" s="10" t="s">
        <v>18</v>
      </c>
      <c r="C1410" s="138" t="str">
        <f>IFERROR(VLOOKUP($A1410,'Lot 2 Pricing (IMS)'!$B$6:$C$520,2,FALSE),"")</f>
        <v>ats3yearnucwarranty</v>
      </c>
      <c r="D1410" s="139"/>
      <c r="E1410" s="140" t="s">
        <v>19</v>
      </c>
      <c r="F1410" s="141"/>
      <c r="G1410" s="127">
        <f>A1410</f>
        <v>93</v>
      </c>
    </row>
    <row r="1411" spans="1:7" x14ac:dyDescent="0.2">
      <c r="B1411" s="9" t="s">
        <v>20</v>
      </c>
      <c r="C1411" s="9" t="s">
        <v>21</v>
      </c>
      <c r="D1411" s="9" t="s">
        <v>22</v>
      </c>
      <c r="E1411" s="10" t="s">
        <v>23</v>
      </c>
      <c r="F1411" s="10" t="s">
        <v>24</v>
      </c>
      <c r="G1411" s="10" t="s">
        <v>25</v>
      </c>
    </row>
    <row r="1412" spans="1:7" x14ac:dyDescent="0.2">
      <c r="B1412" s="104" t="s">
        <v>804</v>
      </c>
      <c r="C1412" s="105" t="s">
        <v>805</v>
      </c>
      <c r="D1412" s="128" t="s">
        <v>840</v>
      </c>
      <c r="E1412" s="106">
        <v>906.39</v>
      </c>
      <c r="F1412" s="107">
        <v>0</v>
      </c>
      <c r="G1412" s="108">
        <f>E1412-(E1412*F1412)</f>
        <v>906.39</v>
      </c>
    </row>
    <row r="1413" spans="1:7" x14ac:dyDescent="0.2">
      <c r="B1413" s="91"/>
      <c r="C1413" s="136"/>
      <c r="D1413" s="136"/>
      <c r="E1413" s="137"/>
      <c r="F1413" s="92" t="s">
        <v>26</v>
      </c>
      <c r="G1413" s="108">
        <f>SUM(G1412:G1412)</f>
        <v>906.39</v>
      </c>
    </row>
    <row r="1414" spans="1:7" ht="13.5" thickBot="1" x14ac:dyDescent="0.25">
      <c r="B1414" s="93"/>
      <c r="C1414" s="94"/>
      <c r="D1414" s="94"/>
      <c r="E1414" s="95" t="s">
        <v>27</v>
      </c>
      <c r="F1414" s="109"/>
      <c r="G1414" s="108">
        <f>G1413*F1414</f>
        <v>0</v>
      </c>
    </row>
    <row r="1415" spans="1:7" ht="13.5" thickBot="1" x14ac:dyDescent="0.25">
      <c r="B1415" s="96"/>
      <c r="C1415" s="97"/>
      <c r="D1415" s="97"/>
      <c r="E1415" s="98"/>
      <c r="F1415" s="99" t="s">
        <v>28</v>
      </c>
      <c r="G1415" s="110">
        <f>SUM(G1413:G1414)</f>
        <v>906.39</v>
      </c>
    </row>
    <row r="1416" spans="1:7" x14ac:dyDescent="0.2">
      <c r="B1416" s="134" t="s">
        <v>29</v>
      </c>
      <c r="C1416" s="135" t="s">
        <v>21</v>
      </c>
      <c r="D1416" s="135" t="s">
        <v>22</v>
      </c>
      <c r="E1416" s="135" t="s">
        <v>23</v>
      </c>
      <c r="F1416" s="135" t="s">
        <v>24</v>
      </c>
      <c r="G1416" s="135" t="s">
        <v>25</v>
      </c>
    </row>
    <row r="1417" spans="1:7" x14ac:dyDescent="0.2">
      <c r="B1417" s="100" t="s">
        <v>30</v>
      </c>
      <c r="C1417" s="100" t="s">
        <v>21</v>
      </c>
      <c r="D1417" s="119" t="s">
        <v>22</v>
      </c>
      <c r="E1417" s="100" t="s">
        <v>23</v>
      </c>
      <c r="F1417" s="100" t="s">
        <v>24</v>
      </c>
      <c r="G1417" s="100" t="s">
        <v>25</v>
      </c>
    </row>
    <row r="1418" spans="1:7" x14ac:dyDescent="0.2">
      <c r="B1418" s="111"/>
      <c r="C1418" s="112"/>
      <c r="D1418" s="112"/>
      <c r="E1418" s="113"/>
      <c r="F1418" s="114"/>
      <c r="G1418" s="115">
        <f t="shared" ref="G1418" si="131">E1418-(E1418*F1418)</f>
        <v>0</v>
      </c>
    </row>
    <row r="1419" spans="1:7" x14ac:dyDescent="0.2">
      <c r="D1419" s="79"/>
    </row>
    <row r="1420" spans="1:7" x14ac:dyDescent="0.2">
      <c r="A1420" s="90">
        <v>94</v>
      </c>
      <c r="B1420" s="10" t="s">
        <v>18</v>
      </c>
      <c r="C1420" s="138" t="str">
        <f>IFERROR(VLOOKUP($A1420,'Lot 2 Pricing (IMS)'!$B$6:$C$520,2,FALSE),"")</f>
        <v>atsi912genlaptop</v>
      </c>
      <c r="D1420" s="139"/>
      <c r="E1420" s="140" t="s">
        <v>19</v>
      </c>
      <c r="F1420" s="141"/>
      <c r="G1420" s="127">
        <f>A1420</f>
        <v>94</v>
      </c>
    </row>
    <row r="1421" spans="1:7" x14ac:dyDescent="0.2">
      <c r="B1421" s="9" t="s">
        <v>20</v>
      </c>
      <c r="C1421" s="9" t="s">
        <v>21</v>
      </c>
      <c r="D1421" s="9" t="s">
        <v>22</v>
      </c>
      <c r="E1421" s="10" t="s">
        <v>23</v>
      </c>
      <c r="F1421" s="10" t="s">
        <v>24</v>
      </c>
      <c r="G1421" s="10" t="s">
        <v>25</v>
      </c>
    </row>
    <row r="1422" spans="1:7" ht="25.5" x14ac:dyDescent="0.2">
      <c r="B1422" s="104" t="s">
        <v>806</v>
      </c>
      <c r="C1422" s="105" t="s">
        <v>807</v>
      </c>
      <c r="D1422" s="128" t="s">
        <v>806</v>
      </c>
      <c r="E1422" s="106">
        <v>5999.99</v>
      </c>
      <c r="F1422" s="107">
        <v>0.2</v>
      </c>
      <c r="G1422" s="108">
        <f>E1422-(E1422*F1422)</f>
        <v>4799.9920000000002</v>
      </c>
    </row>
    <row r="1423" spans="1:7" x14ac:dyDescent="0.2">
      <c r="B1423" s="104" t="s">
        <v>31</v>
      </c>
      <c r="C1423" s="105" t="s">
        <v>32</v>
      </c>
      <c r="D1423" s="128" t="s">
        <v>33</v>
      </c>
      <c r="E1423" s="106">
        <v>0</v>
      </c>
      <c r="F1423" s="107">
        <v>0</v>
      </c>
      <c r="G1423" s="108"/>
    </row>
    <row r="1424" spans="1:7" x14ac:dyDescent="0.2">
      <c r="B1424" s="104" t="s">
        <v>34</v>
      </c>
      <c r="C1424" s="105" t="s">
        <v>79</v>
      </c>
      <c r="D1424" s="128" t="s">
        <v>80</v>
      </c>
      <c r="E1424" s="106">
        <v>0</v>
      </c>
      <c r="F1424" s="107">
        <v>0</v>
      </c>
      <c r="G1424" s="108"/>
    </row>
    <row r="1425" spans="1:7" x14ac:dyDescent="0.2">
      <c r="B1425" s="104" t="s">
        <v>37</v>
      </c>
      <c r="C1425" s="105" t="s">
        <v>529</v>
      </c>
      <c r="D1425" s="128">
        <v>98106</v>
      </c>
      <c r="E1425" s="106">
        <v>0</v>
      </c>
      <c r="F1425" s="107">
        <v>0</v>
      </c>
      <c r="G1425" s="108"/>
    </row>
    <row r="1426" spans="1:7" x14ac:dyDescent="0.2">
      <c r="B1426" s="104" t="s">
        <v>39</v>
      </c>
      <c r="C1426" s="105" t="s">
        <v>40</v>
      </c>
      <c r="D1426" s="128" t="s">
        <v>41</v>
      </c>
      <c r="E1426" s="106">
        <v>0</v>
      </c>
      <c r="F1426" s="107">
        <v>0</v>
      </c>
      <c r="G1426" s="108"/>
    </row>
    <row r="1427" spans="1:7" x14ac:dyDescent="0.2">
      <c r="B1427" s="104" t="s">
        <v>42</v>
      </c>
      <c r="C1427" s="105" t="s">
        <v>43</v>
      </c>
      <c r="D1427" s="128">
        <v>98659</v>
      </c>
      <c r="E1427" s="106">
        <v>0</v>
      </c>
      <c r="F1427" s="107">
        <v>0</v>
      </c>
      <c r="G1427" s="108"/>
    </row>
    <row r="1428" spans="1:7" x14ac:dyDescent="0.2">
      <c r="B1428" s="104" t="s">
        <v>44</v>
      </c>
      <c r="C1428" s="105" t="s">
        <v>45</v>
      </c>
      <c r="D1428" s="128" t="s">
        <v>46</v>
      </c>
      <c r="E1428" s="106">
        <v>0</v>
      </c>
      <c r="F1428" s="107">
        <v>0</v>
      </c>
      <c r="G1428" s="108"/>
    </row>
    <row r="1429" spans="1:7" x14ac:dyDescent="0.2">
      <c r="B1429" s="104" t="s">
        <v>47</v>
      </c>
      <c r="C1429" s="105" t="s">
        <v>48</v>
      </c>
      <c r="D1429" s="128" t="s">
        <v>49</v>
      </c>
      <c r="E1429" s="106">
        <v>0</v>
      </c>
      <c r="F1429" s="107">
        <v>0</v>
      </c>
      <c r="G1429" s="108"/>
    </row>
    <row r="1430" spans="1:7" x14ac:dyDescent="0.2">
      <c r="B1430" s="104" t="s">
        <v>58</v>
      </c>
      <c r="C1430" s="105" t="s">
        <v>50</v>
      </c>
      <c r="D1430" s="128" t="s">
        <v>51</v>
      </c>
      <c r="E1430" s="106">
        <v>0</v>
      </c>
      <c r="F1430" s="107">
        <v>0</v>
      </c>
      <c r="G1430" s="108"/>
    </row>
    <row r="1431" spans="1:7" x14ac:dyDescent="0.2">
      <c r="B1431" s="91"/>
      <c r="C1431" s="136"/>
      <c r="D1431" s="136"/>
      <c r="E1431" s="137"/>
      <c r="F1431" s="92" t="s">
        <v>26</v>
      </c>
      <c r="G1431" s="108">
        <f>SUM(G1422:G1430)</f>
        <v>4799.9920000000002</v>
      </c>
    </row>
    <row r="1432" spans="1:7" ht="13.5" thickBot="1" x14ac:dyDescent="0.25">
      <c r="B1432" s="93"/>
      <c r="C1432" s="94"/>
      <c r="D1432" s="94"/>
      <c r="E1432" s="95" t="s">
        <v>27</v>
      </c>
      <c r="F1432" s="109"/>
      <c r="G1432" s="108">
        <f>G1431*F1432</f>
        <v>0</v>
      </c>
    </row>
    <row r="1433" spans="1:7" ht="13.5" thickBot="1" x14ac:dyDescent="0.25">
      <c r="B1433" s="96"/>
      <c r="C1433" s="97"/>
      <c r="D1433" s="97"/>
      <c r="E1433" s="98"/>
      <c r="F1433" s="99" t="s">
        <v>28</v>
      </c>
      <c r="G1433" s="110">
        <f>SUM(G1431:G1432)</f>
        <v>4799.9920000000002</v>
      </c>
    </row>
    <row r="1434" spans="1:7" x14ac:dyDescent="0.2">
      <c r="B1434" s="134" t="s">
        <v>29</v>
      </c>
      <c r="C1434" s="135" t="s">
        <v>21</v>
      </c>
      <c r="D1434" s="135" t="s">
        <v>22</v>
      </c>
      <c r="E1434" s="135" t="s">
        <v>23</v>
      </c>
      <c r="F1434" s="135" t="s">
        <v>24</v>
      </c>
      <c r="G1434" s="135" t="s">
        <v>25</v>
      </c>
    </row>
    <row r="1435" spans="1:7" x14ac:dyDescent="0.2">
      <c r="B1435" s="100" t="s">
        <v>30</v>
      </c>
      <c r="C1435" s="100" t="s">
        <v>21</v>
      </c>
      <c r="D1435" s="119" t="s">
        <v>22</v>
      </c>
      <c r="E1435" s="100" t="s">
        <v>23</v>
      </c>
      <c r="F1435" s="100" t="s">
        <v>24</v>
      </c>
      <c r="G1435" s="100" t="s">
        <v>25</v>
      </c>
    </row>
    <row r="1436" spans="1:7" x14ac:dyDescent="0.2">
      <c r="B1436" s="111"/>
      <c r="C1436" s="112"/>
      <c r="D1436" s="112"/>
      <c r="E1436" s="113"/>
      <c r="F1436" s="114"/>
      <c r="G1436" s="115">
        <f t="shared" ref="G1436" si="132">E1436-(E1436*F1436)</f>
        <v>0</v>
      </c>
    </row>
    <row r="1437" spans="1:7" x14ac:dyDescent="0.2">
      <c r="D1437" s="79"/>
    </row>
    <row r="1438" spans="1:7" x14ac:dyDescent="0.2">
      <c r="A1438" s="90">
        <v>95</v>
      </c>
      <c r="B1438" s="10" t="s">
        <v>18</v>
      </c>
      <c r="C1438" s="138" t="str">
        <f>IFERROR(VLOOKUP($A1438,'Lot 2 Pricing (IMS)'!$B$6:$C$520,2,FALSE),"")</f>
        <v>atsi913genlaptop</v>
      </c>
      <c r="D1438" s="139"/>
      <c r="E1438" s="140" t="s">
        <v>19</v>
      </c>
      <c r="F1438" s="141"/>
      <c r="G1438" s="127">
        <f>A1438</f>
        <v>95</v>
      </c>
    </row>
    <row r="1439" spans="1:7" x14ac:dyDescent="0.2">
      <c r="B1439" s="9" t="s">
        <v>20</v>
      </c>
      <c r="C1439" s="9" t="s">
        <v>21</v>
      </c>
      <c r="D1439" s="9" t="s">
        <v>22</v>
      </c>
      <c r="E1439" s="10" t="s">
        <v>23</v>
      </c>
      <c r="F1439" s="10" t="s">
        <v>24</v>
      </c>
      <c r="G1439" s="10" t="s">
        <v>25</v>
      </c>
    </row>
    <row r="1440" spans="1:7" ht="25.5" x14ac:dyDescent="0.2">
      <c r="B1440" s="104" t="s">
        <v>808</v>
      </c>
      <c r="C1440" s="105" t="s">
        <v>809</v>
      </c>
      <c r="D1440" s="128" t="s">
        <v>808</v>
      </c>
      <c r="E1440" s="106">
        <v>6999.99</v>
      </c>
      <c r="F1440" s="107">
        <v>0.2</v>
      </c>
      <c r="G1440" s="108">
        <f>E1440-(E1440*F1440)</f>
        <v>5599.9920000000002</v>
      </c>
    </row>
    <row r="1441" spans="2:7" x14ac:dyDescent="0.2">
      <c r="B1441" s="104" t="s">
        <v>31</v>
      </c>
      <c r="C1441" s="105" t="s">
        <v>32</v>
      </c>
      <c r="D1441" s="128" t="s">
        <v>33</v>
      </c>
      <c r="E1441" s="106">
        <v>0</v>
      </c>
      <c r="F1441" s="107">
        <v>0</v>
      </c>
      <c r="G1441" s="108"/>
    </row>
    <row r="1442" spans="2:7" x14ac:dyDescent="0.2">
      <c r="B1442" s="104" t="s">
        <v>34</v>
      </c>
      <c r="C1442" s="105" t="s">
        <v>79</v>
      </c>
      <c r="D1442" s="128" t="s">
        <v>80</v>
      </c>
      <c r="E1442" s="106">
        <v>0</v>
      </c>
      <c r="F1442" s="107">
        <v>0</v>
      </c>
      <c r="G1442" s="108"/>
    </row>
    <row r="1443" spans="2:7" x14ac:dyDescent="0.2">
      <c r="B1443" s="104" t="s">
        <v>37</v>
      </c>
      <c r="C1443" s="105" t="s">
        <v>529</v>
      </c>
      <c r="D1443" s="128">
        <v>98106</v>
      </c>
      <c r="E1443" s="106">
        <v>0</v>
      </c>
      <c r="F1443" s="107">
        <v>0</v>
      </c>
      <c r="G1443" s="108"/>
    </row>
    <row r="1444" spans="2:7" x14ac:dyDescent="0.2">
      <c r="B1444" s="104" t="s">
        <v>39</v>
      </c>
      <c r="C1444" s="105" t="s">
        <v>40</v>
      </c>
      <c r="D1444" s="128" t="s">
        <v>41</v>
      </c>
      <c r="E1444" s="106">
        <v>0</v>
      </c>
      <c r="F1444" s="107">
        <v>0</v>
      </c>
      <c r="G1444" s="108"/>
    </row>
    <row r="1445" spans="2:7" x14ac:dyDescent="0.2">
      <c r="B1445" s="104" t="s">
        <v>42</v>
      </c>
      <c r="C1445" s="105" t="s">
        <v>43</v>
      </c>
      <c r="D1445" s="128">
        <v>98659</v>
      </c>
      <c r="E1445" s="106">
        <v>0</v>
      </c>
      <c r="F1445" s="107">
        <v>0</v>
      </c>
      <c r="G1445" s="108"/>
    </row>
    <row r="1446" spans="2:7" x14ac:dyDescent="0.2">
      <c r="B1446" s="104" t="s">
        <v>44</v>
      </c>
      <c r="C1446" s="105" t="s">
        <v>45</v>
      </c>
      <c r="D1446" s="128" t="s">
        <v>46</v>
      </c>
      <c r="E1446" s="106">
        <v>0</v>
      </c>
      <c r="F1446" s="107">
        <v>0</v>
      </c>
      <c r="G1446" s="108"/>
    </row>
    <row r="1447" spans="2:7" x14ac:dyDescent="0.2">
      <c r="B1447" s="104" t="s">
        <v>47</v>
      </c>
      <c r="C1447" s="105" t="s">
        <v>48</v>
      </c>
      <c r="D1447" s="128" t="s">
        <v>49</v>
      </c>
      <c r="E1447" s="106">
        <v>0</v>
      </c>
      <c r="F1447" s="107">
        <v>0</v>
      </c>
      <c r="G1447" s="108"/>
    </row>
    <row r="1448" spans="2:7" x14ac:dyDescent="0.2">
      <c r="B1448" s="104" t="s">
        <v>58</v>
      </c>
      <c r="C1448" s="105" t="s">
        <v>50</v>
      </c>
      <c r="D1448" s="128" t="s">
        <v>51</v>
      </c>
      <c r="E1448" s="106">
        <v>0</v>
      </c>
      <c r="F1448" s="107">
        <v>0</v>
      </c>
      <c r="G1448" s="108"/>
    </row>
    <row r="1449" spans="2:7" x14ac:dyDescent="0.2">
      <c r="B1449" s="91"/>
      <c r="C1449" s="136"/>
      <c r="D1449" s="136"/>
      <c r="E1449" s="137"/>
      <c r="F1449" s="92" t="s">
        <v>26</v>
      </c>
      <c r="G1449" s="108">
        <f>SUM(G1440:G1448)</f>
        <v>5599.9920000000002</v>
      </c>
    </row>
    <row r="1450" spans="2:7" ht="13.5" thickBot="1" x14ac:dyDescent="0.25">
      <c r="B1450" s="93"/>
      <c r="C1450" s="94"/>
      <c r="D1450" s="94"/>
      <c r="E1450" s="95" t="s">
        <v>27</v>
      </c>
      <c r="F1450" s="109"/>
      <c r="G1450" s="108">
        <f>G1449*F1450</f>
        <v>0</v>
      </c>
    </row>
    <row r="1451" spans="2:7" ht="13.5" thickBot="1" x14ac:dyDescent="0.25">
      <c r="B1451" s="96"/>
      <c r="C1451" s="97"/>
      <c r="D1451" s="97"/>
      <c r="E1451" s="98"/>
      <c r="F1451" s="99" t="s">
        <v>28</v>
      </c>
      <c r="G1451" s="110">
        <f>SUM(G1449:G1450)</f>
        <v>5599.9920000000002</v>
      </c>
    </row>
    <row r="1452" spans="2:7" x14ac:dyDescent="0.2">
      <c r="B1452" s="134" t="s">
        <v>29</v>
      </c>
      <c r="C1452" s="135" t="s">
        <v>21</v>
      </c>
      <c r="D1452" s="135" t="s">
        <v>22</v>
      </c>
      <c r="E1452" s="135" t="s">
        <v>23</v>
      </c>
      <c r="F1452" s="135" t="s">
        <v>24</v>
      </c>
      <c r="G1452" s="135" t="s">
        <v>25</v>
      </c>
    </row>
    <row r="1453" spans="2:7" x14ac:dyDescent="0.2">
      <c r="B1453" s="100" t="s">
        <v>30</v>
      </c>
      <c r="C1453" s="100" t="s">
        <v>21</v>
      </c>
      <c r="D1453" s="119" t="s">
        <v>22</v>
      </c>
      <c r="E1453" s="100" t="s">
        <v>23</v>
      </c>
      <c r="F1453" s="100" t="s">
        <v>24</v>
      </c>
      <c r="G1453" s="100" t="s">
        <v>25</v>
      </c>
    </row>
    <row r="1454" spans="2:7" x14ac:dyDescent="0.2">
      <c r="B1454" s="111"/>
      <c r="C1454" s="112"/>
      <c r="D1454" s="112"/>
      <c r="E1454" s="113"/>
      <c r="F1454" s="114"/>
      <c r="G1454" s="115">
        <f t="shared" ref="G1454" si="133">E1454-(E1454*F1454)</f>
        <v>0</v>
      </c>
    </row>
  </sheetData>
  <sheetProtection formatRows="0" insertRows="0"/>
  <mergeCells count="384">
    <mergeCell ref="C1:G1"/>
    <mergeCell ref="C2:G2"/>
    <mergeCell ref="C3:G3"/>
    <mergeCell ref="C1273:D1273"/>
    <mergeCell ref="E1273:F1273"/>
    <mergeCell ref="C1276:E1276"/>
    <mergeCell ref="B1279:G1279"/>
    <mergeCell ref="C1246:E1246"/>
    <mergeCell ref="B1249:G1249"/>
    <mergeCell ref="C1253:D1253"/>
    <mergeCell ref="E1253:F1253"/>
    <mergeCell ref="C1256:E1256"/>
    <mergeCell ref="B1259:G1259"/>
    <mergeCell ref="C1263:D1263"/>
    <mergeCell ref="E1263:F1263"/>
    <mergeCell ref="C1266:E1266"/>
    <mergeCell ref="C1226:E1226"/>
    <mergeCell ref="B1229:G1229"/>
    <mergeCell ref="C1233:D1233"/>
    <mergeCell ref="E1233:F1233"/>
    <mergeCell ref="C1236:E1236"/>
    <mergeCell ref="B1239:G1239"/>
    <mergeCell ref="C1243:D1243"/>
    <mergeCell ref="E1243:F1243"/>
    <mergeCell ref="B1269:G1269"/>
    <mergeCell ref="C1203:D1203"/>
    <mergeCell ref="E1203:F1203"/>
    <mergeCell ref="C1206:E1206"/>
    <mergeCell ref="B1209:G1209"/>
    <mergeCell ref="C1213:D1213"/>
    <mergeCell ref="E1213:F1213"/>
    <mergeCell ref="C1216:E1216"/>
    <mergeCell ref="B1219:G1219"/>
    <mergeCell ref="C1223:D1223"/>
    <mergeCell ref="E1223:F1223"/>
    <mergeCell ref="B1172:G1172"/>
    <mergeCell ref="C1176:D1176"/>
    <mergeCell ref="E1176:F1176"/>
    <mergeCell ref="C1186:E1186"/>
    <mergeCell ref="B1189:G1189"/>
    <mergeCell ref="C1193:D1193"/>
    <mergeCell ref="E1193:F1193"/>
    <mergeCell ref="C1196:E1196"/>
    <mergeCell ref="B1199:G1199"/>
    <mergeCell ref="C1135:E1135"/>
    <mergeCell ref="B1138:G1138"/>
    <mergeCell ref="C1142:D1142"/>
    <mergeCell ref="E1142:F1142"/>
    <mergeCell ref="C1152:E1152"/>
    <mergeCell ref="B1155:G1155"/>
    <mergeCell ref="C1159:D1159"/>
    <mergeCell ref="E1159:F1159"/>
    <mergeCell ref="C1169:E1169"/>
    <mergeCell ref="C1091:D1091"/>
    <mergeCell ref="E1091:F1091"/>
    <mergeCell ref="C1101:E1101"/>
    <mergeCell ref="B1104:G1104"/>
    <mergeCell ref="C1108:D1108"/>
    <mergeCell ref="E1108:F1108"/>
    <mergeCell ref="C1118:E1118"/>
    <mergeCell ref="B1121:G1121"/>
    <mergeCell ref="C1125:D1125"/>
    <mergeCell ref="E1125:F1125"/>
    <mergeCell ref="B1051:G1051"/>
    <mergeCell ref="C1058:D1058"/>
    <mergeCell ref="E1058:F1058"/>
    <mergeCell ref="C1068:E1068"/>
    <mergeCell ref="B1071:G1071"/>
    <mergeCell ref="C1075:D1075"/>
    <mergeCell ref="E1075:F1075"/>
    <mergeCell ref="C1084:E1084"/>
    <mergeCell ref="B1087:G1087"/>
    <mergeCell ref="B1007:G1007"/>
    <mergeCell ref="C1011:D1011"/>
    <mergeCell ref="E1011:F1011"/>
    <mergeCell ref="C1048:E1048"/>
    <mergeCell ref="C1021:E1021"/>
    <mergeCell ref="B1024:G1024"/>
    <mergeCell ref="C1028:D1028"/>
    <mergeCell ref="E1028:F1028"/>
    <mergeCell ref="C1031:E1031"/>
    <mergeCell ref="B1034:G1034"/>
    <mergeCell ref="C1038:D1038"/>
    <mergeCell ref="E1038:F1038"/>
    <mergeCell ref="C978:D978"/>
    <mergeCell ref="E978:F978"/>
    <mergeCell ref="C988:E988"/>
    <mergeCell ref="C971:E971"/>
    <mergeCell ref="B974:G974"/>
    <mergeCell ref="B991:G991"/>
    <mergeCell ref="C1001:D1001"/>
    <mergeCell ref="E1001:F1001"/>
    <mergeCell ref="C1004:E1004"/>
    <mergeCell ref="B938:G938"/>
    <mergeCell ref="C942:D942"/>
    <mergeCell ref="E942:F942"/>
    <mergeCell ref="C945:E945"/>
    <mergeCell ref="B948:G948"/>
    <mergeCell ref="C952:D952"/>
    <mergeCell ref="E952:F952"/>
    <mergeCell ref="C961:E961"/>
    <mergeCell ref="B964:G964"/>
    <mergeCell ref="C908:E908"/>
    <mergeCell ref="B911:G911"/>
    <mergeCell ref="C915:D915"/>
    <mergeCell ref="E915:F915"/>
    <mergeCell ref="C918:E918"/>
    <mergeCell ref="B921:G921"/>
    <mergeCell ref="C925:D925"/>
    <mergeCell ref="E925:F925"/>
    <mergeCell ref="C935:E935"/>
    <mergeCell ref="E881:F881"/>
    <mergeCell ref="C888:E888"/>
    <mergeCell ref="B891:G891"/>
    <mergeCell ref="C895:D895"/>
    <mergeCell ref="E895:F895"/>
    <mergeCell ref="C898:E898"/>
    <mergeCell ref="B901:G901"/>
    <mergeCell ref="C905:D905"/>
    <mergeCell ref="E905:F905"/>
    <mergeCell ref="C789:E789"/>
    <mergeCell ref="B792:G792"/>
    <mergeCell ref="C796:D796"/>
    <mergeCell ref="E796:F796"/>
    <mergeCell ref="B765:G765"/>
    <mergeCell ref="C769:D769"/>
    <mergeCell ref="E769:F769"/>
    <mergeCell ref="C772:E772"/>
    <mergeCell ref="B775:G775"/>
    <mergeCell ref="C779:D779"/>
    <mergeCell ref="E779:F779"/>
    <mergeCell ref="C968:D968"/>
    <mergeCell ref="E968:F968"/>
    <mergeCell ref="C799:E799"/>
    <mergeCell ref="B802:G802"/>
    <mergeCell ref="C806:D806"/>
    <mergeCell ref="E806:F806"/>
    <mergeCell ref="C813:E813"/>
    <mergeCell ref="B816:G816"/>
    <mergeCell ref="C820:D820"/>
    <mergeCell ref="E820:F820"/>
    <mergeCell ref="C823:E823"/>
    <mergeCell ref="B826:G826"/>
    <mergeCell ref="C830:D830"/>
    <mergeCell ref="E830:F830"/>
    <mergeCell ref="C840:E840"/>
    <mergeCell ref="B843:G843"/>
    <mergeCell ref="C847:D847"/>
    <mergeCell ref="C864:E864"/>
    <mergeCell ref="B867:G867"/>
    <mergeCell ref="C871:D871"/>
    <mergeCell ref="E871:F871"/>
    <mergeCell ref="C874:E874"/>
    <mergeCell ref="B877:G877"/>
    <mergeCell ref="C881:D881"/>
    <mergeCell ref="E847:F847"/>
    <mergeCell ref="C850:E850"/>
    <mergeCell ref="B853:G853"/>
    <mergeCell ref="C857:D857"/>
    <mergeCell ref="E857:F857"/>
    <mergeCell ref="C574:D574"/>
    <mergeCell ref="E574:F574"/>
    <mergeCell ref="C585:E585"/>
    <mergeCell ref="B588:G588"/>
    <mergeCell ref="C592:D592"/>
    <mergeCell ref="E592:F592"/>
    <mergeCell ref="C603:E603"/>
    <mergeCell ref="B606:G606"/>
    <mergeCell ref="C610:D610"/>
    <mergeCell ref="E610:F610"/>
    <mergeCell ref="C617:E617"/>
    <mergeCell ref="B620:G620"/>
    <mergeCell ref="C625:D625"/>
    <mergeCell ref="E625:F625"/>
    <mergeCell ref="C628:E628"/>
    <mergeCell ref="B631:G631"/>
    <mergeCell ref="C636:D636"/>
    <mergeCell ref="E636:F636"/>
    <mergeCell ref="C640:E640"/>
    <mergeCell ref="B534:G534"/>
    <mergeCell ref="C538:D538"/>
    <mergeCell ref="E538:F538"/>
    <mergeCell ref="C549:E549"/>
    <mergeCell ref="B552:G552"/>
    <mergeCell ref="C556:D556"/>
    <mergeCell ref="E556:F556"/>
    <mergeCell ref="C567:E567"/>
    <mergeCell ref="B570:G570"/>
    <mergeCell ref="C458:D458"/>
    <mergeCell ref="E458:F458"/>
    <mergeCell ref="C461:E461"/>
    <mergeCell ref="B464:G464"/>
    <mergeCell ref="C468:D468"/>
    <mergeCell ref="E468:F468"/>
    <mergeCell ref="C478:E478"/>
    <mergeCell ref="B481:G481"/>
    <mergeCell ref="C493:D493"/>
    <mergeCell ref="E493:F493"/>
    <mergeCell ref="C210:D210"/>
    <mergeCell ref="E210:F210"/>
    <mergeCell ref="C213:E213"/>
    <mergeCell ref="B216:G216"/>
    <mergeCell ref="C220:D220"/>
    <mergeCell ref="E220:F220"/>
    <mergeCell ref="C227:E227"/>
    <mergeCell ref="B230:G230"/>
    <mergeCell ref="C236:D236"/>
    <mergeCell ref="E236:F236"/>
    <mergeCell ref="B160:G160"/>
    <mergeCell ref="C176:D176"/>
    <mergeCell ref="E176:F176"/>
    <mergeCell ref="C179:E179"/>
    <mergeCell ref="B182:G182"/>
    <mergeCell ref="C186:D186"/>
    <mergeCell ref="E186:F186"/>
    <mergeCell ref="C199:E199"/>
    <mergeCell ref="B202:G202"/>
    <mergeCell ref="C101:E101"/>
    <mergeCell ref="B104:G104"/>
    <mergeCell ref="C119:D119"/>
    <mergeCell ref="E119:F119"/>
    <mergeCell ref="C129:E129"/>
    <mergeCell ref="B132:G132"/>
    <mergeCell ref="C146:D146"/>
    <mergeCell ref="E146:F146"/>
    <mergeCell ref="C157:E157"/>
    <mergeCell ref="C28:D28"/>
    <mergeCell ref="E28:F28"/>
    <mergeCell ref="C39:E39"/>
    <mergeCell ref="B42:G42"/>
    <mergeCell ref="C48:D48"/>
    <mergeCell ref="E48:F48"/>
    <mergeCell ref="C59:E59"/>
    <mergeCell ref="B62:G62"/>
    <mergeCell ref="C91:D91"/>
    <mergeCell ref="E91:F91"/>
    <mergeCell ref="C520:D520"/>
    <mergeCell ref="E520:F520"/>
    <mergeCell ref="C531:E531"/>
    <mergeCell ref="C496:E496"/>
    <mergeCell ref="B499:G499"/>
    <mergeCell ref="C503:D503"/>
    <mergeCell ref="E503:F503"/>
    <mergeCell ref="C513:E513"/>
    <mergeCell ref="B516:G516"/>
    <mergeCell ref="C388:E388"/>
    <mergeCell ref="B391:G391"/>
    <mergeCell ref="C396:D396"/>
    <mergeCell ref="E396:F396"/>
    <mergeCell ref="C402:E402"/>
    <mergeCell ref="B405:G405"/>
    <mergeCell ref="B312:G312"/>
    <mergeCell ref="C316:D316"/>
    <mergeCell ref="E316:F316"/>
    <mergeCell ref="C320:E320"/>
    <mergeCell ref="B323:G323"/>
    <mergeCell ref="C329:D329"/>
    <mergeCell ref="E329:F329"/>
    <mergeCell ref="C332:E332"/>
    <mergeCell ref="B335:G335"/>
    <mergeCell ref="C339:D339"/>
    <mergeCell ref="E339:F339"/>
    <mergeCell ref="C343:E343"/>
    <mergeCell ref="B346:G346"/>
    <mergeCell ref="C351:D351"/>
    <mergeCell ref="E351:F351"/>
    <mergeCell ref="C354:E354"/>
    <mergeCell ref="B357:G357"/>
    <mergeCell ref="C361:D361"/>
    <mergeCell ref="C249:E249"/>
    <mergeCell ref="B252:G252"/>
    <mergeCell ref="C258:D258"/>
    <mergeCell ref="E258:F258"/>
    <mergeCell ref="C261:E261"/>
    <mergeCell ref="C384:D384"/>
    <mergeCell ref="E384:F384"/>
    <mergeCell ref="B264:G264"/>
    <mergeCell ref="C268:D268"/>
    <mergeCell ref="E268:F268"/>
    <mergeCell ref="C275:E275"/>
    <mergeCell ref="B278:G278"/>
    <mergeCell ref="C282:D282"/>
    <mergeCell ref="E282:F282"/>
    <mergeCell ref="C285:E285"/>
    <mergeCell ref="B288:G288"/>
    <mergeCell ref="E361:F361"/>
    <mergeCell ref="C365:E365"/>
    <mergeCell ref="B368:G368"/>
    <mergeCell ref="C416:D416"/>
    <mergeCell ref="E416:F416"/>
    <mergeCell ref="C419:E419"/>
    <mergeCell ref="B422:G422"/>
    <mergeCell ref="C426:D426"/>
    <mergeCell ref="E426:F426"/>
    <mergeCell ref="C437:E437"/>
    <mergeCell ref="B440:G440"/>
    <mergeCell ref="B4:G4"/>
    <mergeCell ref="C7:D7"/>
    <mergeCell ref="E7:F7"/>
    <mergeCell ref="C18:E18"/>
    <mergeCell ref="B21:G21"/>
    <mergeCell ref="C292:D292"/>
    <mergeCell ref="E292:F292"/>
    <mergeCell ref="C299:E299"/>
    <mergeCell ref="B302:G302"/>
    <mergeCell ref="C306:D306"/>
    <mergeCell ref="E306:F306"/>
    <mergeCell ref="C309:E309"/>
    <mergeCell ref="C239:E239"/>
    <mergeCell ref="B242:G242"/>
    <mergeCell ref="C246:D246"/>
    <mergeCell ref="E246:F246"/>
    <mergeCell ref="B643:G643"/>
    <mergeCell ref="C648:D648"/>
    <mergeCell ref="E648:F648"/>
    <mergeCell ref="C651:E651"/>
    <mergeCell ref="B654:G654"/>
    <mergeCell ref="C659:D659"/>
    <mergeCell ref="E659:F659"/>
    <mergeCell ref="C663:E663"/>
    <mergeCell ref="B666:G666"/>
    <mergeCell ref="C671:D671"/>
    <mergeCell ref="E671:F671"/>
    <mergeCell ref="C674:E674"/>
    <mergeCell ref="B677:G677"/>
    <mergeCell ref="E752:F752"/>
    <mergeCell ref="C762:E762"/>
    <mergeCell ref="C681:D681"/>
    <mergeCell ref="E681:F681"/>
    <mergeCell ref="C691:E691"/>
    <mergeCell ref="B694:G694"/>
    <mergeCell ref="C710:D710"/>
    <mergeCell ref="E710:F710"/>
    <mergeCell ref="C713:E713"/>
    <mergeCell ref="B716:G716"/>
    <mergeCell ref="C720:D720"/>
    <mergeCell ref="E720:F720"/>
    <mergeCell ref="C730:E730"/>
    <mergeCell ref="B733:G733"/>
    <mergeCell ref="C742:D742"/>
    <mergeCell ref="E742:F742"/>
    <mergeCell ref="C745:E745"/>
    <mergeCell ref="B748:G748"/>
    <mergeCell ref="C752:D752"/>
    <mergeCell ref="C1283:D1283"/>
    <mergeCell ref="E1283:F1283"/>
    <mergeCell ref="C1294:E1294"/>
    <mergeCell ref="B1297:G1297"/>
    <mergeCell ref="C1308:D1308"/>
    <mergeCell ref="E1308:F1308"/>
    <mergeCell ref="C1311:E1311"/>
    <mergeCell ref="B1314:G1314"/>
    <mergeCell ref="C1318:D1318"/>
    <mergeCell ref="E1318:F1318"/>
    <mergeCell ref="B1360:G1360"/>
    <mergeCell ref="C1329:E1329"/>
    <mergeCell ref="B1332:G1332"/>
    <mergeCell ref="C1336:D1336"/>
    <mergeCell ref="E1336:F1336"/>
    <mergeCell ref="C1339:E1339"/>
    <mergeCell ref="B1342:G1342"/>
    <mergeCell ref="C1346:D1346"/>
    <mergeCell ref="E1346:F1346"/>
    <mergeCell ref="C1357:E1357"/>
    <mergeCell ref="C1365:D1365"/>
    <mergeCell ref="E1365:F1365"/>
    <mergeCell ref="C1376:E1376"/>
    <mergeCell ref="B1379:G1379"/>
    <mergeCell ref="C1392:D1392"/>
    <mergeCell ref="E1392:F1392"/>
    <mergeCell ref="C1403:E1403"/>
    <mergeCell ref="B1406:G1406"/>
    <mergeCell ref="C1410:D1410"/>
    <mergeCell ref="E1410:F1410"/>
    <mergeCell ref="B1452:G1452"/>
    <mergeCell ref="C1413:E1413"/>
    <mergeCell ref="B1416:G1416"/>
    <mergeCell ref="C1420:D1420"/>
    <mergeCell ref="E1420:F1420"/>
    <mergeCell ref="C1431:E1431"/>
    <mergeCell ref="B1434:G1434"/>
    <mergeCell ref="C1438:D1438"/>
    <mergeCell ref="E1438:F1438"/>
    <mergeCell ref="C1449:E1449"/>
  </mergeCells>
  <conditionalFormatting sqref="F96">
    <cfRule type="expression" dxfId="1" priority="2">
      <formula>#REF!&lt;&gt;"Yes"</formula>
    </cfRule>
  </conditionalFormatting>
  <conditionalFormatting sqref="F151">
    <cfRule type="expression" dxfId="0" priority="1">
      <formula>#REF!&lt;&gt;"Yes"</formula>
    </cfRule>
  </conditionalFormatting>
  <pageMargins left="0.25" right="0.25" top="0.75" bottom="0.75" header="0.3" footer="0.3"/>
  <pageSetup scale="87" fitToHeight="0" orientation="landscape" r:id="rId1"/>
  <headerFooter>
    <oddHeader>&amp;L&amp;"Arial,Regular"&amp;8NYS Office of General Services
Procurement Services&amp;C&amp;"Arial,Regular"&amp;8Group 75702 Award 23235
Assistive Technology for Persons with Disabilities
(Statewide)&amp;R&amp;"Arial,Regular"&amp;8&amp;P of &amp;N</oddHeader>
    <oddFooter>&amp;L&amp;"Arial,Regular"&amp;8September 2023 v09.25.2023&amp;C&amp;"Arial,Regular"&amp;8&amp;A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Lot 1 Pricing (A.T. Products)</vt:lpstr>
      <vt:lpstr>Lot 2 Pricing (IMS)</vt:lpstr>
      <vt:lpstr>Lot 2 Details (IMS)</vt:lpstr>
      <vt:lpstr>'Lot 1 Pricing (A.T. Products)'!Print_Titles</vt:lpstr>
      <vt:lpstr>'Lot 2 Pricing (IMS)'!Print_Titles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Strickland, Charles (OGS)</dc:creator>
  <cp:lastModifiedBy>Jen Cross</cp:lastModifiedBy>
  <cp:lastPrinted>2023-05-25T18:30:59Z</cp:lastPrinted>
  <dcterms:created xsi:type="dcterms:W3CDTF">2021-08-24T15:15:19Z</dcterms:created>
  <dcterms:modified xsi:type="dcterms:W3CDTF">2023-11-28T18:37:53Z</dcterms:modified>
</cp:coreProperties>
</file>